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9095" windowHeight="118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38" i="1"/>
  <c r="G139"/>
  <c r="G143"/>
  <c r="G13" l="1"/>
  <c r="G55" l="1"/>
  <c r="G57"/>
  <c r="G394"/>
  <c r="G300"/>
  <c r="G326"/>
  <c r="G195"/>
  <c r="G106"/>
  <c r="G103"/>
  <c r="G101"/>
  <c r="G45"/>
  <c r="G413"/>
  <c r="G240"/>
  <c r="G214"/>
  <c r="G213" s="1"/>
  <c r="G212" s="1"/>
  <c r="G211" s="1"/>
  <c r="G421" l="1"/>
  <c r="G420" s="1"/>
  <c r="G419" s="1"/>
  <c r="G418" s="1"/>
  <c r="G417" s="1"/>
  <c r="G69" l="1"/>
  <c r="G359"/>
  <c r="G197"/>
  <c r="G61" l="1"/>
  <c r="G263"/>
  <c r="G262" s="1"/>
  <c r="G261" s="1"/>
  <c r="G260" s="1"/>
  <c r="G329" l="1"/>
  <c r="G328" s="1"/>
  <c r="G166" l="1"/>
  <c r="G165" s="1"/>
  <c r="G278"/>
  <c r="G277" s="1"/>
  <c r="G249"/>
  <c r="G247"/>
  <c r="G245"/>
  <c r="G243"/>
  <c r="G237"/>
  <c r="G235"/>
  <c r="G182"/>
  <c r="G172"/>
  <c r="G171" s="1"/>
  <c r="G163"/>
  <c r="G161"/>
  <c r="G159"/>
  <c r="G157"/>
  <c r="G155"/>
  <c r="G153"/>
  <c r="G115"/>
  <c r="G117"/>
  <c r="G53"/>
  <c r="G48"/>
  <c r="G47" s="1"/>
  <c r="G39"/>
  <c r="G353"/>
  <c r="G344"/>
  <c r="G152" l="1"/>
  <c r="G234"/>
  <c r="G233" s="1"/>
  <c r="G405" l="1"/>
  <c r="G20"/>
  <c r="G184" l="1"/>
  <c r="G385"/>
  <c r="G383"/>
  <c r="G366"/>
  <c r="G429"/>
  <c r="G319"/>
  <c r="G316"/>
  <c r="G75"/>
  <c r="G382" l="1"/>
  <c r="G28"/>
  <c r="G27" s="1"/>
  <c r="G26" s="1"/>
  <c r="G397"/>
  <c r="G396" s="1"/>
  <c r="G390"/>
  <c r="G378"/>
  <c r="G376" s="1"/>
  <c r="G374" s="1"/>
  <c r="G373" s="1"/>
  <c r="G370"/>
  <c r="G368"/>
  <c r="G357"/>
  <c r="G355"/>
  <c r="G350"/>
  <c r="G348"/>
  <c r="G346"/>
  <c r="G342"/>
  <c r="G341" s="1"/>
  <c r="G335"/>
  <c r="G334" s="1"/>
  <c r="G333" s="1"/>
  <c r="G332" s="1"/>
  <c r="G331" s="1"/>
  <c r="G324"/>
  <c r="G322"/>
  <c r="G310"/>
  <c r="G309" s="1"/>
  <c r="G307"/>
  <c r="G306" s="1"/>
  <c r="G304"/>
  <c r="G303" s="1"/>
  <c r="G298"/>
  <c r="G296"/>
  <c r="G294"/>
  <c r="G292"/>
  <c r="G287"/>
  <c r="G286" s="1"/>
  <c r="G284"/>
  <c r="G283" s="1"/>
  <c r="G281"/>
  <c r="G280" s="1"/>
  <c r="G274"/>
  <c r="G271"/>
  <c r="G268"/>
  <c r="G257"/>
  <c r="G255"/>
  <c r="G254" l="1"/>
  <c r="G253" s="1"/>
  <c r="G315"/>
  <c r="G314" s="1"/>
  <c r="G267"/>
  <c r="G266" s="1"/>
  <c r="G265" s="1"/>
  <c r="G352"/>
  <c r="G291"/>
  <c r="G389"/>
  <c r="G388" s="1"/>
  <c r="G387" s="1"/>
  <c r="G381"/>
  <c r="G380" s="1"/>
  <c r="G364"/>
  <c r="G363" s="1"/>
  <c r="G290" l="1"/>
  <c r="G289" s="1"/>
  <c r="G259" s="1"/>
  <c r="G313"/>
  <c r="G312" s="1"/>
  <c r="G340"/>
  <c r="G339" s="1"/>
  <c r="G252" l="1"/>
  <c r="G251" s="1"/>
  <c r="G230" l="1"/>
  <c r="G228"/>
  <c r="G226"/>
  <c r="G222"/>
  <c r="G220"/>
  <c r="G209"/>
  <c r="G207"/>
  <c r="G201"/>
  <c r="G200" s="1"/>
  <c r="G199" s="1"/>
  <c r="G193"/>
  <c r="G191"/>
  <c r="G186"/>
  <c r="G177"/>
  <c r="G175"/>
  <c r="G150"/>
  <c r="G149" s="1"/>
  <c r="G145"/>
  <c r="G141"/>
  <c r="G134"/>
  <c r="G133" s="1"/>
  <c r="G129"/>
  <c r="G127"/>
  <c r="G122"/>
  <c r="G121" s="1"/>
  <c r="G113"/>
  <c r="G111"/>
  <c r="G109"/>
  <c r="G99"/>
  <c r="G97"/>
  <c r="G95"/>
  <c r="G93"/>
  <c r="G91"/>
  <c r="G89"/>
  <c r="G84"/>
  <c r="G82"/>
  <c r="G66"/>
  <c r="G64"/>
  <c r="G51"/>
  <c r="G43"/>
  <c r="G41"/>
  <c r="G37"/>
  <c r="G17"/>
  <c r="G22"/>
  <c r="G24"/>
  <c r="G137" l="1"/>
  <c r="G136" s="1"/>
  <c r="G206"/>
  <c r="G205" s="1"/>
  <c r="G204" s="1"/>
  <c r="G203" s="1"/>
  <c r="G190"/>
  <c r="G189" s="1"/>
  <c r="G188" s="1"/>
  <c r="G148"/>
  <c r="G147" s="1"/>
  <c r="G81"/>
  <c r="G50"/>
  <c r="G88"/>
  <c r="G87" s="1"/>
  <c r="G86" s="1"/>
  <c r="G36"/>
  <c r="G35" s="1"/>
  <c r="G225"/>
  <c r="G224" s="1"/>
  <c r="G108"/>
  <c r="G181"/>
  <c r="G180" s="1"/>
  <c r="G179" s="1"/>
  <c r="G174"/>
  <c r="G132"/>
  <c r="G131" s="1"/>
  <c r="G219"/>
  <c r="G218" s="1"/>
  <c r="G80"/>
  <c r="G79" s="1"/>
  <c r="G232"/>
  <c r="G16"/>
  <c r="G120"/>
  <c r="G126"/>
  <c r="G125" s="1"/>
  <c r="G124" s="1"/>
  <c r="G119" l="1"/>
  <c r="G78"/>
  <c r="G34"/>
  <c r="G217"/>
  <c r="G216" s="1"/>
  <c r="G434"/>
  <c r="G433" s="1"/>
  <c r="G432" s="1"/>
  <c r="G362"/>
  <c r="G361" s="1"/>
  <c r="G74"/>
  <c r="G73" s="1"/>
  <c r="G72" s="1"/>
  <c r="G71" s="1"/>
  <c r="G32"/>
  <c r="G31" s="1"/>
  <c r="G30" s="1"/>
  <c r="G14"/>
  <c r="G427"/>
  <c r="G415"/>
  <c r="G412" s="1"/>
  <c r="G407"/>
  <c r="G403"/>
  <c r="G10"/>
  <c r="G9" s="1"/>
  <c r="G8" s="1"/>
  <c r="G426" l="1"/>
  <c r="G425" s="1"/>
  <c r="G424" s="1"/>
  <c r="G423" s="1"/>
  <c r="G411"/>
  <c r="G410" s="1"/>
  <c r="G409" s="1"/>
  <c r="G372"/>
  <c r="G338" s="1"/>
  <c r="G337" s="1"/>
  <c r="G402"/>
  <c r="G401" s="1"/>
  <c r="G400" s="1"/>
  <c r="G399" s="1"/>
  <c r="G12" l="1"/>
  <c r="G7" s="1"/>
  <c r="G170"/>
  <c r="G169" s="1"/>
  <c r="G168" s="1"/>
  <c r="G6" l="1"/>
  <c r="G436" s="1"/>
</calcChain>
</file>

<file path=xl/sharedStrings.xml><?xml version="1.0" encoding="utf-8"?>
<sst xmlns="http://schemas.openxmlformats.org/spreadsheetml/2006/main" count="1213" uniqueCount="431">
  <si>
    <t>Общегосударственные вопросы</t>
  </si>
  <si>
    <t>Глава городского округа</t>
  </si>
  <si>
    <t>Резервные фонды</t>
  </si>
  <si>
    <t>Резервный фонд администрации городского округа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</si>
  <si>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</si>
  <si>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</si>
  <si>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</si>
  <si>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экономика</t>
  </si>
  <si>
    <t>Сельское хозяйство и рыболовство</t>
  </si>
  <si>
    <t>Транспорт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</si>
  <si>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</si>
  <si>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</si>
  <si>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</si>
  <si>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</si>
  <si>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Уличное освещение</t>
  </si>
  <si>
    <t>Охрана окружающей среды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</si>
  <si>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</si>
  <si>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</si>
  <si>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</si>
  <si>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Культура, кинематография 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</si>
  <si>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</si>
  <si>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</si>
  <si>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</si>
  <si>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</si>
  <si>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Периодическая печать и издательства</t>
  </si>
  <si>
    <t>Всего расходы</t>
  </si>
  <si>
    <t>Код целевой статьи</t>
  </si>
  <si>
    <t>Код вида расходов</t>
  </si>
  <si>
    <t>Функционирование высшего должностного лица субъекта Российской Федерации и муниципального образования</t>
  </si>
  <si>
    <t>Расходы, связанные с представительской деятельностью</t>
  </si>
  <si>
    <t>Обеспечение деятельности муниципальных органов</t>
  </si>
  <si>
    <t>Обеспечение деятельности территориальных органов</t>
  </si>
  <si>
    <t>Руководитель Контрольно-ревизионного управления городского округа</t>
  </si>
  <si>
    <t>Оказание услуг (выполнение работ) муниципальными учреждениями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</si>
  <si>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</si>
  <si>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</si>
  <si>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Другие вопросы в области национальной экономики</t>
  </si>
  <si>
    <t>Другие вопросы в области жилищно-коммунального хозяйства</t>
  </si>
  <si>
    <t>Осуществление 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</si>
  <si>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Охрана  объектов растительного и животного мира и среды их обитания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</si>
  <si>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 и финансовое обеспечение дополнительного образования детей в муниципальных общеобразовательных учреждениях в части финансирования расходов на оплату труда работников общеобразовательных учреждений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</si>
  <si>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 и финансовое обеспечение дополнительного образования детей в муниципальных общеобразовательных учреждениях в части финансирования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 и расходов, направляемых на модернизацию системы общего образования)</t>
  </si>
  <si>
    <t>Учреждения, обеспечивающие деятельность системы образования</t>
  </si>
  <si>
    <t xml:space="preserve">Организация библиотечного обслуживания населения, формирование и хранение библиотечных фондов </t>
  </si>
  <si>
    <t>Организация деятельности учреждений культуры и искусства</t>
  </si>
  <si>
    <t>Предоставление социальных выплат молодым семьям на приобретение (строительство) жилья</t>
  </si>
  <si>
    <t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</si>
  <si>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Другие вопросы в области социальной политики</t>
  </si>
  <si>
    <t>Мероприятия по ограничению распространения ВИЧ-инфекции на территории Шалинского городского округа</t>
  </si>
  <si>
    <t>Мероприятия по профилактике туберкулеза на территории Шалинского городского округа</t>
  </si>
  <si>
    <t>Образование</t>
  </si>
  <si>
    <t>Дума Шалинского городского округа</t>
  </si>
  <si>
    <t>Контрольно-ревизионное управление Шалинского городского округа</t>
  </si>
  <si>
    <t>Финансовое управление администрации Шалинского городского округа</t>
  </si>
  <si>
    <t>Администрация Шалинского городского округа</t>
  </si>
  <si>
    <t>0100</t>
  </si>
  <si>
    <t>0102</t>
  </si>
  <si>
    <t>0104</t>
  </si>
  <si>
    <t>0111</t>
  </si>
  <si>
    <t>0113</t>
  </si>
  <si>
    <t>0203</t>
  </si>
  <si>
    <t>0300</t>
  </si>
  <si>
    <t>0309</t>
  </si>
  <si>
    <t>0310</t>
  </si>
  <si>
    <t>0400</t>
  </si>
  <si>
    <t>0405</t>
  </si>
  <si>
    <t>0406</t>
  </si>
  <si>
    <t>0408</t>
  </si>
  <si>
    <t>0409</t>
  </si>
  <si>
    <t>0412</t>
  </si>
  <si>
    <t>0500</t>
  </si>
  <si>
    <t>0501</t>
  </si>
  <si>
    <t>0502</t>
  </si>
  <si>
    <t>0503</t>
  </si>
  <si>
    <t>0505</t>
  </si>
  <si>
    <t>0600</t>
  </si>
  <si>
    <t>0603</t>
  </si>
  <si>
    <t>0700</t>
  </si>
  <si>
    <t>0701</t>
  </si>
  <si>
    <t>0702</t>
  </si>
  <si>
    <t>0707</t>
  </si>
  <si>
    <t>0800</t>
  </si>
  <si>
    <t>0801</t>
  </si>
  <si>
    <t>1000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</si>
  <si>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</si>
  <si>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0106</t>
  </si>
  <si>
    <t>0103</t>
  </si>
  <si>
    <t>0709</t>
  </si>
  <si>
    <t>1003</t>
  </si>
  <si>
    <t>1900000000</t>
  </si>
  <si>
    <t>1900221000</t>
  </si>
  <si>
    <t>Мероприятия по информатизации и модернизации оборудования и программных продуктов</t>
  </si>
  <si>
    <t>1900321000</t>
  </si>
  <si>
    <t>Обеспечение деятельности муниципальных органов (центральный аппарат)</t>
  </si>
  <si>
    <t>7000000000</t>
  </si>
  <si>
    <t>7000021005</t>
  </si>
  <si>
    <t>7000021003</t>
  </si>
  <si>
    <t>7000021001</t>
  </si>
  <si>
    <t>7000021007</t>
  </si>
  <si>
    <t>Обеспечение деятельности муниципальных  органов (центральный аппарат)</t>
  </si>
  <si>
    <t>0100000000</t>
  </si>
  <si>
    <t>7000020001</t>
  </si>
  <si>
    <t>Оцифровка архивных документов, относящихся к государственной собственности Свердловской области</t>
  </si>
  <si>
    <t>Обслуживание охранно-пожарной сигнализации и оборудования</t>
  </si>
  <si>
    <t>Членский взнос в Ассоциацию «Совет муниципальных образований Свердловской области»</t>
  </si>
  <si>
    <t>01Л0000000</t>
  </si>
  <si>
    <t>01Л0246101</t>
  </si>
  <si>
    <t>01Л0246102</t>
  </si>
  <si>
    <t>7000020002</t>
  </si>
  <si>
    <t>7000013000</t>
  </si>
  <si>
    <t>0140000000</t>
  </si>
  <si>
    <t>0141351180</t>
  </si>
  <si>
    <t>Подготовка и обучение населения способам защиты от опасностей, возникающих при ведении военных действий или вследствие этих действий, способам защиты и действиям в чрезвычайных ситуациях</t>
  </si>
  <si>
    <t>Устройство, обслуживание пожарных пирсов и подъездных путей к ним на естественных и искусственных пожарных водоемах</t>
  </si>
  <si>
    <t>Устройство, очистка и обслуживание пожарных водоемов</t>
  </si>
  <si>
    <t>Проведение мероприятий по созданию добровольных народных дружин</t>
  </si>
  <si>
    <t>0314</t>
  </si>
  <si>
    <t>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</si>
  <si>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Подготовка проектов планировки и межевания для строительства малоэтажной жилой застройки</t>
  </si>
  <si>
    <t>0170000000</t>
  </si>
  <si>
    <t>0160000000</t>
  </si>
  <si>
    <t>0150000000</t>
  </si>
  <si>
    <t>0180000000</t>
  </si>
  <si>
    <t>01Ж0000000</t>
  </si>
  <si>
    <t>7000023020</t>
  </si>
  <si>
    <t>7000042700</t>
  </si>
  <si>
    <t>Изготовление аншлагов, листовок экологического значения</t>
  </si>
  <si>
    <t>01Ф0000000</t>
  </si>
  <si>
    <t>0130000000</t>
  </si>
  <si>
    <t>01307S0002</t>
  </si>
  <si>
    <t>0190000000</t>
  </si>
  <si>
    <t>0190749100</t>
  </si>
  <si>
    <t>0190849200</t>
  </si>
  <si>
    <t>0190952500</t>
  </si>
  <si>
    <t>01Д0000000</t>
  </si>
  <si>
    <t>0190849201</t>
  </si>
  <si>
    <t>01Ц0000000</t>
  </si>
  <si>
    <t>01Ч0000000</t>
  </si>
  <si>
    <t>01Ш0000000</t>
  </si>
  <si>
    <t>1006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</si>
  <si>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учреждениях в части финансирования расходов на оплату труда работников муниципальных дошкольных образовательных  учреждений</t>
  </si>
  <si>
    <t xml:space="preserve">Осуществление мероприятий по организации питания </t>
  </si>
  <si>
    <t>0600000000</t>
  </si>
  <si>
    <t>0610000000</t>
  </si>
  <si>
    <t>0610345110</t>
  </si>
  <si>
    <t>0610345120</t>
  </si>
  <si>
    <t>0620000000</t>
  </si>
  <si>
    <t>0620345310</t>
  </si>
  <si>
    <t>0620345320</t>
  </si>
  <si>
    <t>Финансовое обеспечение государственных 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 и финансовое обеспечение дополнительного образования детей в муниципальных общеобразовательных учреждениях в части финансирования расходов на оплату труда работников общеобразовательных учреждений</t>
  </si>
  <si>
    <t>Финансовое обеспечение государственных 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 и финансовое обеспечение дополнительного образования детей в муниципальных общеобразовательных учреждениях в части финансирования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 и расходов, направляемых на модернизацию системы общего образования)</t>
  </si>
  <si>
    <t>0630000000</t>
  </si>
  <si>
    <t>0650000000</t>
  </si>
  <si>
    <t>0650113000</t>
  </si>
  <si>
    <t>7000021006</t>
  </si>
  <si>
    <t>Дорожное хозяйство (дорожные фонды)</t>
  </si>
  <si>
    <t>Водное хозяйство</t>
  </si>
  <si>
    <t>Функционирование законодательных (представительных) органов государственной  власти и представительных  органов муниципальных образований</t>
  </si>
  <si>
    <t>Председатель Думы городского округа</t>
  </si>
  <si>
    <t>7000020008</t>
  </si>
  <si>
    <t>Проведение противопаводковых мероприятий</t>
  </si>
  <si>
    <t>Мероприятия по профилактике правонарушений</t>
  </si>
  <si>
    <t>0140120000</t>
  </si>
  <si>
    <t>0140220000</t>
  </si>
  <si>
    <t>0140520000</t>
  </si>
  <si>
    <t>0140620000</t>
  </si>
  <si>
    <t>0140720000</t>
  </si>
  <si>
    <t>Содержание и ремонт гидротехнических сооружений</t>
  </si>
  <si>
    <t>Приобретение и установка  дорожных знаков</t>
  </si>
  <si>
    <t>0170320000</t>
  </si>
  <si>
    <t>01601Д0000</t>
  </si>
  <si>
    <t>01603Д0000</t>
  </si>
  <si>
    <t>Строительство и ремонт водопроводных сетей, водонапорных башен</t>
  </si>
  <si>
    <t>Приобретение и монтаж водогрейных котлов с дополнительным оборудованием для комплектации</t>
  </si>
  <si>
    <t>Дополнительное образование детей</t>
  </si>
  <si>
    <t>Молодежная политика</t>
  </si>
  <si>
    <t>0130320000</t>
  </si>
  <si>
    <t>0703</t>
  </si>
  <si>
    <t>Массовый спорт</t>
  </si>
  <si>
    <t xml:space="preserve">Средства массовой информации      </t>
  </si>
  <si>
    <t>1100</t>
  </si>
  <si>
    <t>1102</t>
  </si>
  <si>
    <t>0190120000</t>
  </si>
  <si>
    <t>0190220000</t>
  </si>
  <si>
    <t>0190320000</t>
  </si>
  <si>
    <t>0130420000</t>
  </si>
  <si>
    <t>0130520000</t>
  </si>
  <si>
    <t>Создание и (или) обеспечение деятельности организации, образующей инфраструктуру поддержки субъектов малого и среднего предпринимательства</t>
  </si>
  <si>
    <t>Средства, иным образом зарезервированные</t>
  </si>
  <si>
    <t>0130820000</t>
  </si>
  <si>
    <t>Устройство минерализованных полос в населенных пунктах городского округа</t>
  </si>
  <si>
    <t>Создание условий для деятельности добровольной пожарной охраны в городском округе</t>
  </si>
  <si>
    <t xml:space="preserve">Приобретение, монтаж, обслуживание пожарной и приспособленной техники для тушения пожаров, пожарного оборудования в городском округе
</t>
  </si>
  <si>
    <t>Реализация комплекса мер, направленных на противодействие терроризму и экстремизму в городском округе</t>
  </si>
  <si>
    <t>Страхование плотин городского округа</t>
  </si>
  <si>
    <t xml:space="preserve">Реализация мероприятий по содействию занятости и трудоустройству несовершеннолетних граждан </t>
  </si>
  <si>
    <t>0200000000</t>
  </si>
  <si>
    <t>Выполнение других обязательств городского окрга</t>
  </si>
  <si>
    <t>0191120000</t>
  </si>
  <si>
    <t>7000041100</t>
  </si>
  <si>
    <t>7000041200</t>
  </si>
  <si>
    <t>Информирование населения городского округа о мерах пожарной безопасности</t>
  </si>
  <si>
    <t>Организация транспортного обслуживания населения</t>
  </si>
  <si>
    <t>Предоставление гражданам жилых помещений в соответствиии с решениями суда</t>
  </si>
  <si>
    <t>Содержание мест захоронения</t>
  </si>
  <si>
    <t>7000042П00</t>
  </si>
  <si>
    <t>0171220000</t>
  </si>
  <si>
    <t>0161820000</t>
  </si>
  <si>
    <t>7000023030</t>
  </si>
  <si>
    <t>01Ж0120000</t>
  </si>
  <si>
    <t>01Ж0220000</t>
  </si>
  <si>
    <t>01Ж2720000</t>
  </si>
  <si>
    <t>01Ж0720000</t>
  </si>
  <si>
    <t>01Ж0920000</t>
  </si>
  <si>
    <t>01Ж1320000</t>
  </si>
  <si>
    <t>0170720000</t>
  </si>
  <si>
    <t>Организация предоставления дополнительного образования детей в муниципальных бюджетных учреждениях дополнительного образования в сфере культуры и искусства</t>
  </si>
  <si>
    <t>Финансовое обеспечение организации предоставления дополнительного образования детей в муниципальных бюджетных учреждениях дополнительного образования в сфере культуры и искусства в части финансирования расходов на оплату труда педагогических работников</t>
  </si>
  <si>
    <t>Организация предоставления дополнительного образования детей в муниципальных бюджетных учреждениях дополнительного образования</t>
  </si>
  <si>
    <t>Финансовое обеспечение организации предоставления дополнительного образования детей в муниципальных бюджетных учреждениях дополнительного образования в части финансирования расходов на оплату труда педагогических работников</t>
  </si>
  <si>
    <t>0400000000</t>
  </si>
  <si>
    <t>0420000000</t>
  </si>
  <si>
    <t>0420120000</t>
  </si>
  <si>
    <t>0420120001</t>
  </si>
  <si>
    <t>01Ф0120000</t>
  </si>
  <si>
    <t>01Ф0120001</t>
  </si>
  <si>
    <t>01Ф0220000</t>
  </si>
  <si>
    <t>Мероприятия по привлечению молодых граждан к участию в общественно-политической жизни городского округа</t>
  </si>
  <si>
    <t>Мероприятия по вовлечению молодых граждан в программы и мероприятия, направленные на формирование здорового образа жизни</t>
  </si>
  <si>
    <t>0130120000</t>
  </si>
  <si>
    <t>0130920000</t>
  </si>
  <si>
    <t>Проведение мероприятий  по социальной  защите, медико-социальной  реабилитация граждан пожилого возраста и инвалидов  городского округа</t>
  </si>
  <si>
    <t>Проведение мероприятий по пропаганде семейных ценностей, здорового образа жизни в городском округе</t>
  </si>
  <si>
    <t>Проведение в городском округе мероприятий социальной направленности</t>
  </si>
  <si>
    <t>Проведение спортивных мероприятий в городском округе  среди учащихся общеобразовательных учреждений м взрослого населения по видам спорта</t>
  </si>
  <si>
    <t>0410000000</t>
  </si>
  <si>
    <t>0410120000</t>
  </si>
  <si>
    <t>0410320000</t>
  </si>
  <si>
    <t>01Р0000000</t>
  </si>
  <si>
    <t>01Ц0120000</t>
  </si>
  <si>
    <t>01Ч0120000</t>
  </si>
  <si>
    <t>0130620000</t>
  </si>
  <si>
    <t>1200</t>
  </si>
  <si>
    <t>1202</t>
  </si>
  <si>
    <t>Управление образованием Шалинского городского округа</t>
  </si>
  <si>
    <t xml:space="preserve">Образование </t>
  </si>
  <si>
    <t>Организация предоставления дошкольного образования, создание условий для присмотра и ухода за детьми, содержание детей в муниципальных бюджетных учреждениях</t>
  </si>
  <si>
    <t>0610120000</t>
  </si>
  <si>
    <t>0610220000</t>
  </si>
  <si>
    <t>0610420000</t>
  </si>
  <si>
    <t>0620120000</t>
  </si>
  <si>
    <t>0630120000</t>
  </si>
  <si>
    <t>0630120001</t>
  </si>
  <si>
    <t>0630220000</t>
  </si>
  <si>
    <t>Судебная система</t>
  </si>
  <si>
    <t>0105</t>
  </si>
  <si>
    <t>7000051200</t>
  </si>
  <si>
    <t>0140920000</t>
  </si>
  <si>
    <t>0141020000</t>
  </si>
  <si>
    <t>0141120000</t>
  </si>
  <si>
    <t>0141220000</t>
  </si>
  <si>
    <t>0141520000</t>
  </si>
  <si>
    <t>0140320000</t>
  </si>
  <si>
    <t>0140420000</t>
  </si>
  <si>
    <t>0140820000</t>
  </si>
  <si>
    <t>0141420000</t>
  </si>
  <si>
    <t>Подпрограмма «Реализация основных направлений в строительном комплексе Шалинского  городского  округа до 2023 года»</t>
  </si>
  <si>
    <t>Муниципальная программа «Социально-экономическое развитие Шалинского городского округа до 2023 года»</t>
  </si>
  <si>
    <t>Подпрограмма «Социальная поддержка и социальное обслуживание населения Шалинского городского округа до 2023 года»</t>
  </si>
  <si>
    <t>Подпрограмма «Обеспечение  общественной безопасности на территории Шалинского городского округа  до 2023 года»</t>
  </si>
  <si>
    <t>Муниципальная программа «Социально-экономическое развитие Шалинского городского  округа до 2023 года»</t>
  </si>
  <si>
    <t>Подпрограмма «Обеспечение  общественной безопасности на территории Шалинского городского округа до 2023 года»</t>
  </si>
  <si>
    <t xml:space="preserve">Подпрограмма «Экология и природные ресурсы Шалинского городского округа до 2023 года» </t>
  </si>
  <si>
    <t>Подпрограмма «Развитие транспорта, дорожного хозяйства, связи и информационных технологий Шалинского городского округа до 2023 года»</t>
  </si>
  <si>
    <t>Муниципальная программа «Социально-экономическое  развитие Шалинского городского округа до 2023 года»</t>
  </si>
  <si>
    <t>Муниципальная программа «Развитие культуры в Шалинском городском округе до 2023 года»</t>
  </si>
  <si>
    <t>Подпрограмма «Развитие образования в сфере культуры и искусства в Шалинском городском округе до 2023 года»</t>
  </si>
  <si>
    <t>Подпрограмма «Развитие системы дополнительного образования в сфере физической культуры и спорта до 2023 года»</t>
  </si>
  <si>
    <t>Подпрограмма «Развитие физической культуры, спорта и молодежной политики в  Шалинском городском округе  до 2023 года»</t>
  </si>
  <si>
    <t>Подпрограмма «Обеспечение жильем молодых семей  на территории  Шалинского городского округа до 2023 года»</t>
  </si>
  <si>
    <t>Подпрограмма «Профилактика ВИЧ-инфекции на территории Шалинского городского округа до 2023 года»</t>
  </si>
  <si>
    <t>Подпрограмма «Профилактика наркомании и противодействие незаконному обороту наркотиков  на территории Шалинского городского  округа  до 2023 года»</t>
  </si>
  <si>
    <t>Подпрограмма «Профилактика туберкулеза на территории Шалинского городского округа до 2023 года»</t>
  </si>
  <si>
    <t>Муниципальная программа «Развитие системы  образования Шалинского городского  округа до 2023 года»</t>
  </si>
  <si>
    <t>Подпрограмма «Развитие системы общего образования в Шалинском городском округе  до 2023 года»</t>
  </si>
  <si>
    <t>Муниципальная программа «Развитие системы образования Шалинского городского  округа  до 2023 года»</t>
  </si>
  <si>
    <t>Подпрограмма «Развитие системы общего образования в Шалинском городском округе до 2023 года»</t>
  </si>
  <si>
    <t>Подпрограмма «Развитие системы дополнительного образования, отдыха и оздоровления детей в Шалинском городском округе  до 2023 года»</t>
  </si>
  <si>
    <t>Муниципальная программа «Развитие системы  образования Шалинского городского округа до 2023 года»</t>
  </si>
  <si>
    <t>Подпрограмма «Развитие системы дополнительного образования, отдыха и оздоровления детей в Шалинском городском округе до 2023 года»</t>
  </si>
  <si>
    <t>Муниципальная программа «Развитие системы образования Шалинского городского  округа до 2023 года»</t>
  </si>
  <si>
    <t>Муниципальная программа  «Управление муниципальными финансами Шалинского городского округа до 2023 года»</t>
  </si>
  <si>
    <t>Подпрограмма «Развитие архивного дела на территории  Шалинского городского округа до 2023 года»</t>
  </si>
  <si>
    <t>Подпрограмма «Развитие  субъектов малого и среднего  предпринимательства в Шалинском городском округе до 2023 года»</t>
  </si>
  <si>
    <t>Подпрограмма «Развитие жилищно-коммунального хозяйства и повышение энергетической эффективности в Шалинском городском округе до  2023 года»</t>
  </si>
  <si>
    <t>Подпрограмма «Развитие жилищно-коммунального хозяйства и повышение энергетической эффективности в Шалинском городском округе до 2023 года»</t>
  </si>
  <si>
    <t>Подпрограмма «Развитие системы дошкольного образования в Шалинском городском округе до 2023 года»</t>
  </si>
  <si>
    <t>0620220000</t>
  </si>
  <si>
    <t>0630545500</t>
  </si>
  <si>
    <t>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</si>
  <si>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Организация и проведение военно-спортивных игр, военно-спортивных мероприятий</t>
  </si>
  <si>
    <t>Содержание автомобильных дорог общего пользования  местного значения за счет средств Дорожного фонда</t>
  </si>
  <si>
    <t>Ремонт автомобильных дорог общего пользования  местного значения за счет средств Дорожного фонда</t>
  </si>
  <si>
    <t>Мероприятия по  развитию системы обеспечения вызова экстренных оперативных служб по единому номеру «112» на территории городского округа</t>
  </si>
  <si>
    <t>Поддержка инициатив и проектов детских и молодежных общественных объединений городского округа</t>
  </si>
  <si>
    <t>Пенсионное обеспечение лиц, замещавших муниципальные должности на постоянной основе и должности муниципальной службы в органах местного самоуправления Шалинского городского округа</t>
  </si>
  <si>
    <t>Опубликование правовых актов и другой официальной информации органов местного самоуправления Шалинского городского округа</t>
  </si>
  <si>
    <t>Обустройство  источников  нецентрализованного водоснабжения</t>
  </si>
  <si>
    <t>Дополнительное профессиональное образование муниципальных служащих  и лиц, замещающих муниципальные должности в Шалинском городском округе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</si>
  <si>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</si>
  <si>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Сумма, в тысячах рублей</t>
  </si>
  <si>
    <t>Подпрограмма «Предоставление региональной поддержки молодым семьям на улучшение жилищных условий на территории Шалинского городского округа до 2023 года"</t>
  </si>
  <si>
    <t>Подпрограмма «Обеспечение реализации муниципальной программы «Развитие системы образования в Шалинском городском округе до 2023 года»»</t>
  </si>
  <si>
    <t>Осуществление государственных полномочий по составлению  (изменению) списков кандидатов в присяжные заседатели федеральных судов общей юрисдикции в Российской Федерации</t>
  </si>
  <si>
    <t xml:space="preserve">Осуществление государственного полномочия Свердловской области по определению перечня  должностных лиц, уполномоченных составлять протоколы об административных правонарушениях, предусмотренных законом Свердловской области </t>
  </si>
  <si>
    <t>Осуществление государственного полномочия Свердловской области по созданию административных комиссий</t>
  </si>
  <si>
    <t>Приведение в соответствие  с требованиями пожарной безопасности  и санитарного законодательства зданий и помещений, в которых размещаются муниципальные  общеобразовательные учреждения</t>
  </si>
  <si>
    <t>7000021002</t>
  </si>
  <si>
    <t>7000021004</t>
  </si>
  <si>
    <t>0650545500</t>
  </si>
  <si>
    <t>01Л0120000</t>
  </si>
  <si>
    <t>Оцифровка архивных документов</t>
  </si>
  <si>
    <t>01Л0320000</t>
  </si>
  <si>
    <t>Осуществление ремонтных работ в дополнительном помещении архивохранилища</t>
  </si>
  <si>
    <t>Муниципальная программа «Формирование законопослушного поведения участников дорожного движения в Шалинском городском округе до 2024 года»</t>
  </si>
  <si>
    <t>Проведение мероприятий в рамках муниципальной программы «Формирование законопослушного поведения участников дорожного движения в Шалинском городском округе до 2024 года»</t>
  </si>
  <si>
    <t>0500000000</t>
  </si>
  <si>
    <t>0500120000</t>
  </si>
  <si>
    <t>7000020011</t>
  </si>
  <si>
    <t>Изготовление и размещение социальной рекламы по теме межнационального мира и согласия на территории Шалинского городского округа</t>
  </si>
  <si>
    <t>Подготовка технической документации на объекты недвижимости для постановки на кадастровый учет и регистрации права собственности за городским округом, снятие объектов недвижимости  с кадастрового учета и прекращение права собственности за городским округом</t>
  </si>
  <si>
    <t>0150120000</t>
  </si>
  <si>
    <t>Мероприятия по проведению работ по описанию местоположения границ территориальных зон и населенных пунктов, расположенных на территории Свердловской области, внесение в Единый государственный реестр недвижимости сведений о границах территориальных зон и населенных пунктов, расположенных на территории Свердловской области, выполнение комплексных кадастровых работ за счет средств местного бюджета</t>
  </si>
  <si>
    <t>Межевание земельных участков</t>
  </si>
  <si>
    <t>Подготовка проекта внесения изменений в документы территориального планирования и правила землепользования и застройки Шалинского городского округа</t>
  </si>
  <si>
    <t>0181920000</t>
  </si>
  <si>
    <t>0182120000</t>
  </si>
  <si>
    <t>0182220000</t>
  </si>
  <si>
    <t>01825S0000</t>
  </si>
  <si>
    <t>Переселение граждан из жилых помещений, признанных непригодными для проживания</t>
  </si>
  <si>
    <t>Реализация программ спортивной подготовки по видам спорта</t>
  </si>
  <si>
    <t>01Ф0320000</t>
  </si>
  <si>
    <t>Участие молодежи в областных мероприятиях</t>
  </si>
  <si>
    <t>Подпрограмма «Комплексное развитие сельских территорий              Шалинского городского округа до 2023  года»</t>
  </si>
  <si>
    <t>Улучшение жилищных условий граждан, проживающих на сельских территориях</t>
  </si>
  <si>
    <t>01Г0000000</t>
  </si>
  <si>
    <t>01Д01S0000</t>
  </si>
  <si>
    <t>01Г01S0000</t>
  </si>
  <si>
    <t>Непрограммные направления деятельности</t>
  </si>
  <si>
    <t>Приобретение оборудования  для организаций и учреждений, осуществляющих патриотическое воспитание граждан</t>
  </si>
  <si>
    <t xml:space="preserve">Участие  команд городского округа в областных и всероссийских соревнованиях </t>
  </si>
  <si>
    <t>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</t>
  </si>
  <si>
    <t>Предоставление региональной поддержки молодым семьям на улучшение жилищных условий</t>
  </si>
  <si>
    <t>Мероприятия по профилактике наркомании и противодействие незаконному обороту наркотиков на территории Шалинского городского округа</t>
  </si>
  <si>
    <t>01Ш0120000</t>
  </si>
  <si>
    <t>Организация предоставления общего образования и создание условий для содержания детей в муниципальных бюджетных учреждениях</t>
  </si>
  <si>
    <t>Организация предоставления общего образования и создание условий для содержания детей в муниципальных бюджетных  учреждениях</t>
  </si>
  <si>
    <t>Приведение в соответствие  с требованиями пожарной безопасности  и санитарного законодательства зданий и помещений, в которых размещаются муниципальные   учреждения дополнительного образования</t>
  </si>
  <si>
    <t>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 в части обеспечения деятельности органов местного самоуправления</t>
  </si>
  <si>
    <t>0161220000</t>
  </si>
  <si>
    <t>Поддержание  в состоянии постоянной готовности к использованию систем оповещения населения об опасностях, возникающих при ведении военных действий  или действий в чрезвычайных ситуациях</t>
  </si>
  <si>
    <t>Взносы на капитальный ремонт многоквартирных домов</t>
  </si>
  <si>
    <t>Подпрограмма «Развитие культуры и искусства в  Шалинском городском округе до 2023 года»</t>
  </si>
  <si>
    <t>Приведение с требованиями пожарной безопасности  и санитарного законодательства зданий и помещений, в которых размещаются муниципальные учреждения дополнительного образования</t>
  </si>
  <si>
    <t>Обеспечение мероприятий по развитию материально-технической базы муниципальных учреждений для занятий физической культурой и спортом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</si>
  <si>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учреждениях в части финансирования расходов на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расходов)</t>
  </si>
  <si>
    <t xml:space="preserve">Пенсионное обеспечение </t>
  </si>
  <si>
    <t>1001</t>
  </si>
  <si>
    <t>Разработка и издание справочных материалов для мигрантов, находящихся на территории Шалинского городского округа</t>
  </si>
  <si>
    <t>Закупка товаров, работ и услуг для обеспечения государственных (муниципальных) нужд</t>
  </si>
  <si>
    <t>7000054690</t>
  </si>
  <si>
    <t>013Р5S8Г00</t>
  </si>
  <si>
    <t>Иные бюджетные ассигнования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</si>
  <si>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</si>
  <si>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</si>
  <si>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</si>
  <si>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Капитальные вложения в объекты государственной (муниципальной) собственности</t>
  </si>
  <si>
    <t>Осуществление государственного полномочия Свердловской области по  предоставлению отдельным категориям граждан компенсации расходов на оплату жилого помещения и коммунальных услуг</t>
  </si>
  <si>
    <t>Другие вопросы в области охраны окружающей среды</t>
  </si>
  <si>
    <t>Ликвидация несанкционированных свалок</t>
  </si>
  <si>
    <t>0605</t>
  </si>
  <si>
    <t>0171420000</t>
  </si>
  <si>
    <t>Ведомственная структура расходов бюджета Шалинского городского округа на 2021 год</t>
  </si>
  <si>
    <t xml:space="preserve">Приложение  6
к решению Думы Шалинского
городского округа  
от .12.2020 года № 
</t>
  </si>
  <si>
    <t>Гражданская оборона</t>
  </si>
  <si>
    <t>Защита населения и территории от чрезвычайных ситуаций природного и техногенного характера,  пожарная безопасность</t>
  </si>
  <si>
    <t>Шалинская районная территориальная избирательная комиссия</t>
  </si>
  <si>
    <t>Обеспечение проведения выборов и референдумов</t>
  </si>
  <si>
    <t>Непрограммные направления расходов</t>
  </si>
  <si>
    <t>Подготовка и проведение муниципальных выборов</t>
  </si>
  <si>
    <t>Иные закупки товаров, работ и услуг для обеспечения государственных (муниципальных)  нужд</t>
  </si>
  <si>
    <t>0107</t>
  </si>
  <si>
    <t>7000020005</t>
  </si>
  <si>
    <t>01Ж1620000</t>
  </si>
  <si>
    <t>Приобретение, установка контейнеров, урн, изготовление, установка и содержание контейнерных площадок, ремонт контейнеров и контейнерных площадок, урн</t>
  </si>
  <si>
    <t>0130320001</t>
  </si>
  <si>
    <t>06303S5600</t>
  </si>
  <si>
    <t>01Л0420000</t>
  </si>
  <si>
    <t>Приобретение товарно-материальных ценностей и оборудования за счет средств местного бюджета</t>
  </si>
  <si>
    <t>Создание резерва материально-технических ресурсов для ликвидации чрезвычайных ситуаций</t>
  </si>
  <si>
    <t>01310S0000</t>
  </si>
  <si>
    <t>7000020021</t>
  </si>
  <si>
    <t>01307S8701</t>
  </si>
  <si>
    <t>01301S8П01</t>
  </si>
  <si>
    <t>Наименование главного распорядителя бюджетных средств, раздела, подраздела, целевой статьи или вида расходов</t>
  </si>
  <si>
    <t xml:space="preserve">Код глав-  ного распо-  ряди-  теля </t>
  </si>
  <si>
    <t xml:space="preserve">Код раздела, подразде-ла </t>
  </si>
  <si>
    <t>Номер стро- ки</t>
  </si>
  <si>
    <t>Муниципальная программа «Развитие кадровой политики в системе муниципального управления Шалинского городского округа до 2023 года»</t>
  </si>
  <si>
    <t>Расходы, на реализацию проектов инициативного бюджетирования</t>
  </si>
  <si>
    <t>0160220000</t>
  </si>
  <si>
    <t>01808S3600</t>
  </si>
  <si>
    <t>01815S3800</t>
  </si>
  <si>
    <t xml:space="preserve">Разработка проектно-сметной документации, выполнение  комплексных инженерных изысканий и проведение ее государственной экспертизы на работы по газификации пгт.Шаля"  </t>
  </si>
  <si>
    <t>01Ж32S2500</t>
  </si>
  <si>
    <t>Строительство и ремонт тепловых сетей, котельных, выполнение строительно-монтажных работ по устройству контура заземления котельных</t>
  </si>
  <si>
    <t>Приведение с требованиями пожарной безопасности  и санитарного законодательства зданий и помещений, в которых размещаются муниципальные  общеобразовательные учреждения</t>
  </si>
  <si>
    <t xml:space="preserve">Осуществление мероприятий по обеспечению организации отдыха детей в каникулярное время, включая мероприятия по обеспечению безопастности их жизни и здоровья </t>
  </si>
  <si>
    <t>01Р01S9500</t>
  </si>
  <si>
    <t xml:space="preserve">Мероприятия по поэтапному внедрению Всероссийского физкультурно-оздоровительного комплекса «Готов к труду и обороне» (ГТО) </t>
  </si>
  <si>
    <t>Создание спортивных площадок (оснащение спотивным оборудованием) для занятий уличной гимнастикой</t>
  </si>
  <si>
    <t>0170620000</t>
  </si>
  <si>
    <t>Ремонт автомобильных дорог общего пользования  местного значения</t>
  </si>
  <si>
    <t>0160320000</t>
  </si>
  <si>
    <t>Разработка проектно-сметной документации, выполнение  комплексных инженерных изысканий и проведение ее государственной экспертизы по строительству очистных сооружений в пгт.Шаля</t>
  </si>
  <si>
    <t>0200120000</t>
  </si>
  <si>
    <t>0141620000</t>
  </si>
  <si>
    <t>0141720000</t>
  </si>
  <si>
    <t xml:space="preserve">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Всероссийской переписи населения </t>
  </si>
  <si>
    <t>0620420001</t>
  </si>
  <si>
    <t>0200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</si>
</sst>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00"/>
  </numFmts>
  <fonts count="3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11"/>
      <color rgb="FF000000"/>
      <name val="Liberation Serif"/>
      <family val="1"/>
      <charset val="204"/>
    </font>
    <font>
      <sz val="11"/>
      <color theme="1"/>
      <name val="Liberation Serif"/>
      <family val="1"/>
      <charset val="204"/>
    </font>
    <font>
      <i/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i/>
      <sz val="11"/>
      <color theme="1"/>
      <name val="Liberation Serif"/>
      <family val="1"/>
      <charset val="204"/>
    </font>
    <font>
      <sz val="11"/>
      <color indexed="8"/>
      <name val="Liberation Serif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Liberation Serif"/>
      <family val="1"/>
      <charset val="204"/>
    </font>
    <font>
      <b/>
      <i/>
      <sz val="11"/>
      <name val="Liberation Serif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BFC5D2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5" applyNumberFormat="0" applyFill="0" applyAlignment="0" applyProtection="0"/>
    <xf numFmtId="0" fontId="4" fillId="0" borderId="6" applyNumberFormat="0" applyFill="0" applyAlignment="0" applyProtection="0"/>
    <xf numFmtId="0" fontId="5" fillId="0" borderId="7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8" applyNumberFormat="0" applyAlignment="0" applyProtection="0"/>
    <xf numFmtId="0" fontId="10" fillId="6" borderId="9" applyNumberFormat="0" applyAlignment="0" applyProtection="0"/>
    <xf numFmtId="0" fontId="11" fillId="6" borderId="8" applyNumberFormat="0" applyAlignment="0" applyProtection="0"/>
    <xf numFmtId="0" fontId="12" fillId="0" borderId="10" applyNumberFormat="0" applyFill="0" applyAlignment="0" applyProtection="0"/>
    <xf numFmtId="0" fontId="13" fillId="7" borderId="11" applyNumberFormat="0" applyAlignment="0" applyProtection="0"/>
    <xf numFmtId="0" fontId="14" fillId="0" borderId="0" applyNumberFormat="0" applyFill="0" applyBorder="0" applyAlignment="0" applyProtection="0"/>
    <xf numFmtId="0" fontId="1" fillId="8" borderId="12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3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3" borderId="0"/>
    <xf numFmtId="0" fontId="19" fillId="33" borderId="0"/>
    <xf numFmtId="0" fontId="19" fillId="33" borderId="0"/>
    <xf numFmtId="0" fontId="19" fillId="33" borderId="0"/>
    <xf numFmtId="0" fontId="20" fillId="0" borderId="14">
      <alignment vertical="top" wrapText="1"/>
    </xf>
    <xf numFmtId="0" fontId="21" fillId="0" borderId="0"/>
  </cellStyleXfs>
  <cellXfs count="15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center"/>
    </xf>
    <xf numFmtId="0" fontId="0" fillId="0" borderId="0" xfId="0" applyAlignment="1"/>
    <xf numFmtId="164" fontId="0" fillId="0" borderId="0" xfId="0" applyNumberFormat="1" applyAlignment="1">
      <alignment horizontal="left"/>
    </xf>
    <xf numFmtId="165" fontId="0" fillId="0" borderId="0" xfId="0" applyNumberFormat="1"/>
    <xf numFmtId="165" fontId="0" fillId="0" borderId="0" xfId="0" applyNumberFormat="1" applyFont="1"/>
    <xf numFmtId="0" fontId="23" fillId="0" borderId="0" xfId="0" applyFont="1" applyAlignment="1">
      <alignment vertical="top"/>
    </xf>
    <xf numFmtId="0" fontId="23" fillId="0" borderId="1" xfId="0" applyFont="1" applyBorder="1" applyAlignment="1">
      <alignment vertical="top"/>
    </xf>
    <xf numFmtId="0" fontId="23" fillId="34" borderId="1" xfId="0" applyFont="1" applyFill="1" applyBorder="1" applyAlignment="1">
      <alignment horizontal="left" vertical="top" wrapText="1"/>
    </xf>
    <xf numFmtId="0" fontId="22" fillId="0" borderId="14" xfId="0" applyNumberFormat="1" applyFont="1" applyBorder="1" applyAlignment="1" applyProtection="1">
      <alignment vertical="top" wrapText="1"/>
    </xf>
    <xf numFmtId="0" fontId="23" fillId="0" borderId="1" xfId="0" applyFont="1" applyBorder="1" applyAlignment="1">
      <alignment vertical="top" wrapText="1"/>
    </xf>
    <xf numFmtId="49" fontId="22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justify" vertical="top" wrapText="1"/>
    </xf>
    <xf numFmtId="0" fontId="23" fillId="0" borderId="1" xfId="0" applyFont="1" applyBorder="1" applyAlignment="1">
      <alignment horizontal="left" vertical="top" wrapText="1"/>
    </xf>
    <xf numFmtId="0" fontId="24" fillId="34" borderId="1" xfId="0" applyFont="1" applyFill="1" applyBorder="1" applyAlignment="1">
      <alignment horizontal="left" vertical="top" wrapText="1"/>
    </xf>
    <xf numFmtId="49" fontId="23" fillId="34" borderId="1" xfId="0" applyNumberFormat="1" applyFont="1" applyFill="1" applyBorder="1" applyAlignment="1">
      <alignment horizontal="center" vertical="top" wrapText="1"/>
    </xf>
    <xf numFmtId="0" fontId="23" fillId="0" borderId="0" xfId="0" applyFont="1" applyAlignment="1">
      <alignment horizontal="left"/>
    </xf>
    <xf numFmtId="0" fontId="23" fillId="0" borderId="0" xfId="0" applyFont="1" applyAlignment="1"/>
    <xf numFmtId="49" fontId="23" fillId="0" borderId="0" xfId="0" applyNumberFormat="1" applyFont="1" applyAlignment="1">
      <alignment horizontal="left"/>
    </xf>
    <xf numFmtId="49" fontId="23" fillId="0" borderId="0" xfId="0" applyNumberFormat="1" applyFont="1" applyAlignment="1">
      <alignment horizontal="center"/>
    </xf>
    <xf numFmtId="49" fontId="23" fillId="0" borderId="0" xfId="0" applyNumberFormat="1" applyFont="1" applyAlignment="1">
      <alignment horizontal="center" vertical="top" wrapText="1"/>
    </xf>
    <xf numFmtId="0" fontId="23" fillId="0" borderId="0" xfId="0" applyFont="1" applyAlignment="1">
      <alignment horizontal="center" vertical="top" wrapText="1"/>
    </xf>
    <xf numFmtId="164" fontId="23" fillId="0" borderId="0" xfId="0" applyNumberFormat="1" applyFont="1" applyAlignment="1">
      <alignment horizontal="left"/>
    </xf>
    <xf numFmtId="0" fontId="27" fillId="0" borderId="1" xfId="0" applyFont="1" applyBorder="1" applyAlignment="1">
      <alignment horizontal="center" vertical="top" wrapText="1"/>
    </xf>
    <xf numFmtId="49" fontId="27" fillId="0" borderId="1" xfId="0" applyNumberFormat="1" applyFont="1" applyBorder="1" applyAlignment="1">
      <alignment horizontal="center" vertical="top" wrapText="1"/>
    </xf>
    <xf numFmtId="164" fontId="27" fillId="0" borderId="1" xfId="0" applyNumberFormat="1" applyFont="1" applyFill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top" wrapText="1"/>
    </xf>
    <xf numFmtId="49" fontId="25" fillId="0" borderId="1" xfId="0" applyNumberFormat="1" applyFont="1" applyBorder="1" applyAlignment="1">
      <alignment horizontal="center" vertical="top" wrapText="1"/>
    </xf>
    <xf numFmtId="1" fontId="25" fillId="0" borderId="1" xfId="0" applyNumberFormat="1" applyFont="1" applyBorder="1" applyAlignment="1">
      <alignment horizontal="center" vertical="top" wrapText="1"/>
    </xf>
    <xf numFmtId="0" fontId="28" fillId="0" borderId="1" xfId="0" applyFont="1" applyBorder="1" applyAlignment="1">
      <alignment wrapText="1"/>
    </xf>
    <xf numFmtId="0" fontId="28" fillId="0" borderId="1" xfId="0" applyFont="1" applyBorder="1" applyAlignment="1">
      <alignment horizontal="left" vertical="top" wrapText="1"/>
    </xf>
    <xf numFmtId="49" fontId="28" fillId="0" borderId="1" xfId="0" applyNumberFormat="1" applyFont="1" applyBorder="1" applyAlignment="1">
      <alignment horizontal="center" vertical="top" wrapText="1"/>
    </xf>
    <xf numFmtId="0" fontId="28" fillId="0" borderId="1" xfId="0" applyFont="1" applyBorder="1" applyAlignment="1">
      <alignment horizontal="center" vertical="top" wrapText="1"/>
    </xf>
    <xf numFmtId="165" fontId="28" fillId="0" borderId="1" xfId="0" applyNumberFormat="1" applyFont="1" applyBorder="1" applyAlignment="1">
      <alignment horizontal="left" vertical="top" wrapText="1"/>
    </xf>
    <xf numFmtId="0" fontId="23" fillId="0" borderId="1" xfId="0" applyFont="1" applyBorder="1" applyAlignment="1">
      <alignment wrapText="1"/>
    </xf>
    <xf numFmtId="49" fontId="23" fillId="0" borderId="1" xfId="0" applyNumberFormat="1" applyFont="1" applyBorder="1" applyAlignment="1">
      <alignment horizontal="center" vertical="top" wrapText="1"/>
    </xf>
    <xf numFmtId="165" fontId="23" fillId="0" borderId="1" xfId="0" applyNumberFormat="1" applyFont="1" applyBorder="1" applyAlignment="1">
      <alignment horizontal="left" vertical="top" wrapText="1"/>
    </xf>
    <xf numFmtId="165" fontId="23" fillId="34" borderId="1" xfId="0" applyNumberFormat="1" applyFont="1" applyFill="1" applyBorder="1" applyAlignment="1">
      <alignment horizontal="left" vertical="top" wrapText="1"/>
    </xf>
    <xf numFmtId="49" fontId="23" fillId="34" borderId="1" xfId="0" applyNumberFormat="1" applyFont="1" applyFill="1" applyBorder="1" applyAlignment="1">
      <alignment horizontal="left" vertical="top" wrapText="1"/>
    </xf>
    <xf numFmtId="0" fontId="23" fillId="0" borderId="1" xfId="0" applyFont="1" applyBorder="1" applyAlignment="1">
      <alignment horizontal="center" vertical="top" wrapText="1"/>
    </xf>
    <xf numFmtId="0" fontId="29" fillId="0" borderId="1" xfId="0" applyFont="1" applyBorder="1" applyAlignment="1">
      <alignment horizontal="left" vertical="top" wrapText="1"/>
    </xf>
    <xf numFmtId="49" fontId="23" fillId="0" borderId="4" xfId="0" applyNumberFormat="1" applyFont="1" applyBorder="1" applyAlignment="1">
      <alignment horizontal="center" vertical="top" wrapText="1"/>
    </xf>
    <xf numFmtId="0" fontId="23" fillId="0" borderId="4" xfId="0" applyFont="1" applyBorder="1" applyAlignment="1">
      <alignment horizontal="center" vertical="top" wrapText="1"/>
    </xf>
    <xf numFmtId="0" fontId="23" fillId="0" borderId="4" xfId="0" applyFont="1" applyBorder="1" applyAlignment="1">
      <alignment horizontal="left" vertical="top" wrapText="1"/>
    </xf>
    <xf numFmtId="0" fontId="23" fillId="0" borderId="1" xfId="0" applyFont="1" applyFill="1" applyBorder="1" applyAlignment="1">
      <alignment horizontal="left" vertical="top" wrapText="1"/>
    </xf>
    <xf numFmtId="0" fontId="30" fillId="0" borderId="4" xfId="0" applyFont="1" applyBorder="1" applyAlignment="1">
      <alignment horizontal="center" vertical="top" wrapText="1"/>
    </xf>
    <xf numFmtId="165" fontId="29" fillId="34" borderId="1" xfId="0" applyNumberFormat="1" applyFont="1" applyFill="1" applyBorder="1" applyAlignment="1">
      <alignment horizontal="left" vertical="top" wrapText="1"/>
    </xf>
    <xf numFmtId="0" fontId="23" fillId="0" borderId="16" xfId="0" applyFont="1" applyBorder="1" applyAlignment="1">
      <alignment horizontal="center" vertical="top" wrapText="1"/>
    </xf>
    <xf numFmtId="165" fontId="29" fillId="34" borderId="15" xfId="0" applyNumberFormat="1" applyFont="1" applyFill="1" applyBorder="1" applyAlignment="1">
      <alignment horizontal="left" vertical="top" wrapText="1"/>
    </xf>
    <xf numFmtId="0" fontId="23" fillId="34" borderId="4" xfId="0" applyFont="1" applyFill="1" applyBorder="1" applyAlignment="1">
      <alignment horizontal="left" vertical="top" wrapText="1"/>
    </xf>
    <xf numFmtId="49" fontId="23" fillId="34" borderId="4" xfId="0" applyNumberFormat="1" applyFont="1" applyFill="1" applyBorder="1" applyAlignment="1">
      <alignment horizontal="center" vertical="top" wrapText="1"/>
    </xf>
    <xf numFmtId="0" fontId="23" fillId="34" borderId="4" xfId="0" applyFont="1" applyFill="1" applyBorder="1" applyAlignment="1">
      <alignment horizontal="center" vertical="top" wrapText="1"/>
    </xf>
    <xf numFmtId="49" fontId="23" fillId="34" borderId="4" xfId="0" applyNumberFormat="1" applyFont="1" applyFill="1" applyBorder="1" applyAlignment="1">
      <alignment horizontal="left" vertical="top" wrapText="1"/>
    </xf>
    <xf numFmtId="0" fontId="29" fillId="0" borderId="1" xfId="0" applyFont="1" applyFill="1" applyBorder="1" applyAlignment="1">
      <alignment horizontal="left" vertical="top" wrapText="1"/>
    </xf>
    <xf numFmtId="0" fontId="30" fillId="34" borderId="4" xfId="0" applyFont="1" applyFill="1" applyBorder="1" applyAlignment="1">
      <alignment horizontal="center" vertical="top" wrapText="1"/>
    </xf>
    <xf numFmtId="0" fontId="23" fillId="34" borderId="4" xfId="0" applyFont="1" applyFill="1" applyBorder="1" applyAlignment="1">
      <alignment wrapText="1"/>
    </xf>
    <xf numFmtId="165" fontId="23" fillId="0" borderId="1" xfId="0" applyNumberFormat="1" applyFont="1" applyFill="1" applyBorder="1" applyAlignment="1">
      <alignment horizontal="left" vertical="top" wrapText="1"/>
    </xf>
    <xf numFmtId="0" fontId="28" fillId="34" borderId="4" xfId="0" applyFont="1" applyFill="1" applyBorder="1" applyAlignment="1">
      <alignment horizontal="center" vertical="top" wrapText="1"/>
    </xf>
    <xf numFmtId="0" fontId="24" fillId="34" borderId="4" xfId="0" applyFont="1" applyFill="1" applyBorder="1" applyAlignment="1">
      <alignment horizontal="center" vertical="top" wrapText="1"/>
    </xf>
    <xf numFmtId="0" fontId="23" fillId="34" borderId="1" xfId="0" applyFont="1" applyFill="1" applyBorder="1" applyAlignment="1">
      <alignment vertical="top" wrapText="1"/>
    </xf>
    <xf numFmtId="0" fontId="23" fillId="0" borderId="4" xfId="0" applyFont="1" applyFill="1" applyBorder="1" applyAlignment="1">
      <alignment horizontal="left" vertical="top" wrapText="1"/>
    </xf>
    <xf numFmtId="0" fontId="23" fillId="0" borderId="4" xfId="0" applyFont="1" applyFill="1" applyBorder="1" applyAlignment="1">
      <alignment horizontal="center" vertical="top" wrapText="1"/>
    </xf>
    <xf numFmtId="0" fontId="23" fillId="0" borderId="3" xfId="0" applyFont="1" applyFill="1" applyBorder="1" applyAlignment="1">
      <alignment horizontal="left" vertical="top" wrapText="1"/>
    </xf>
    <xf numFmtId="0" fontId="29" fillId="34" borderId="14" xfId="42" applyFont="1" applyFill="1" applyBorder="1" applyAlignment="1">
      <alignment vertical="top" wrapText="1"/>
    </xf>
    <xf numFmtId="49" fontId="28" fillId="34" borderId="1" xfId="0" applyNumberFormat="1" applyFont="1" applyFill="1" applyBorder="1" applyAlignment="1">
      <alignment horizontal="left" vertical="top" wrapText="1"/>
    </xf>
    <xf numFmtId="0" fontId="30" fillId="34" borderId="1" xfId="0" applyFont="1" applyFill="1" applyBorder="1" applyAlignment="1">
      <alignment horizontal="left" vertical="top" wrapText="1"/>
    </xf>
    <xf numFmtId="49" fontId="29" fillId="34" borderId="1" xfId="0" applyNumberFormat="1" applyFont="1" applyFill="1" applyBorder="1" applyAlignment="1">
      <alignment horizontal="center" vertical="top" wrapText="1"/>
    </xf>
    <xf numFmtId="49" fontId="23" fillId="0" borderId="1" xfId="0" applyNumberFormat="1" applyFont="1" applyFill="1" applyBorder="1" applyAlignment="1">
      <alignment horizontal="center" vertical="top" wrapText="1"/>
    </xf>
    <xf numFmtId="49" fontId="23" fillId="0" borderId="1" xfId="0" applyNumberFormat="1" applyFont="1" applyFill="1" applyBorder="1" applyAlignment="1">
      <alignment horizontal="left" vertical="top" wrapText="1"/>
    </xf>
    <xf numFmtId="0" fontId="23" fillId="0" borderId="4" xfId="0" applyFont="1" applyFill="1" applyBorder="1" applyAlignment="1">
      <alignment wrapText="1"/>
    </xf>
    <xf numFmtId="49" fontId="23" fillId="0" borderId="4" xfId="0" applyNumberFormat="1" applyFont="1" applyFill="1" applyBorder="1" applyAlignment="1">
      <alignment horizontal="center" vertical="top" wrapText="1"/>
    </xf>
    <xf numFmtId="165" fontId="23" fillId="0" borderId="4" xfId="0" applyNumberFormat="1" applyFont="1" applyFill="1" applyBorder="1" applyAlignment="1">
      <alignment horizontal="left" vertical="top" wrapText="1"/>
    </xf>
    <xf numFmtId="0" fontId="29" fillId="0" borderId="2" xfId="0" applyFont="1" applyFill="1" applyBorder="1" applyAlignment="1">
      <alignment horizontal="left" vertical="top" wrapText="1"/>
    </xf>
    <xf numFmtId="49" fontId="28" fillId="0" borderId="4" xfId="0" applyNumberFormat="1" applyFont="1" applyFill="1" applyBorder="1" applyAlignment="1">
      <alignment horizontal="center" vertical="top" wrapText="1"/>
    </xf>
    <xf numFmtId="0" fontId="28" fillId="0" borderId="4" xfId="0" applyFont="1" applyFill="1" applyBorder="1" applyAlignment="1">
      <alignment horizontal="center" vertical="top" wrapText="1"/>
    </xf>
    <xf numFmtId="49" fontId="30" fillId="0" borderId="4" xfId="0" applyNumberFormat="1" applyFont="1" applyFill="1" applyBorder="1" applyAlignment="1">
      <alignment horizontal="center" vertical="top" wrapText="1"/>
    </xf>
    <xf numFmtId="0" fontId="30" fillId="0" borderId="4" xfId="0" applyFont="1" applyFill="1" applyBorder="1" applyAlignment="1">
      <alignment horizontal="center" vertical="top" wrapText="1"/>
    </xf>
    <xf numFmtId="0" fontId="23" fillId="0" borderId="2" xfId="0" applyFont="1" applyFill="1" applyBorder="1" applyAlignment="1">
      <alignment horizontal="left" vertical="top" wrapText="1"/>
    </xf>
    <xf numFmtId="0" fontId="23" fillId="34" borderId="2" xfId="0" applyFont="1" applyFill="1" applyBorder="1" applyAlignment="1">
      <alignment horizontal="left" wrapText="1"/>
    </xf>
    <xf numFmtId="0" fontId="28" fillId="34" borderId="4" xfId="0" applyFont="1" applyFill="1" applyBorder="1" applyAlignment="1">
      <alignment horizontal="left" vertical="top" wrapText="1"/>
    </xf>
    <xf numFmtId="0" fontId="28" fillId="0" borderId="4" xfId="0" applyFont="1" applyFill="1" applyBorder="1" applyAlignment="1">
      <alignment horizontal="left" vertical="top" wrapText="1"/>
    </xf>
    <xf numFmtId="165" fontId="28" fillId="0" borderId="4" xfId="0" applyNumberFormat="1" applyFont="1" applyFill="1" applyBorder="1" applyAlignment="1">
      <alignment horizontal="left" vertical="top" wrapText="1"/>
    </xf>
    <xf numFmtId="0" fontId="23" fillId="0" borderId="1" xfId="0" applyFont="1" applyFill="1" applyBorder="1" applyAlignment="1">
      <alignment horizontal="center" vertical="top" wrapText="1"/>
    </xf>
    <xf numFmtId="0" fontId="23" fillId="0" borderId="2" xfId="0" applyFont="1" applyFill="1" applyBorder="1" applyAlignment="1">
      <alignment horizontal="center" vertical="top" wrapText="1"/>
    </xf>
    <xf numFmtId="0" fontId="28" fillId="0" borderId="1" xfId="0" applyFont="1" applyFill="1" applyBorder="1" applyAlignment="1">
      <alignment wrapText="1"/>
    </xf>
    <xf numFmtId="0" fontId="28" fillId="0" borderId="1" xfId="0" applyFont="1" applyFill="1" applyBorder="1" applyAlignment="1">
      <alignment horizontal="left" vertical="top" wrapText="1"/>
    </xf>
    <xf numFmtId="165" fontId="28" fillId="0" borderId="1" xfId="0" applyNumberFormat="1" applyFont="1" applyFill="1" applyBorder="1" applyAlignment="1">
      <alignment horizontal="left" vertical="top" wrapText="1"/>
    </xf>
    <xf numFmtId="0" fontId="23" fillId="34" borderId="1" xfId="0" applyFont="1" applyFill="1" applyBorder="1" applyAlignment="1">
      <alignment horizontal="center" vertical="top" wrapText="1"/>
    </xf>
    <xf numFmtId="0" fontId="28" fillId="0" borderId="4" xfId="0" applyFont="1" applyFill="1" applyBorder="1" applyAlignment="1">
      <alignment wrapText="1"/>
    </xf>
    <xf numFmtId="0" fontId="23" fillId="0" borderId="1" xfId="0" applyFont="1" applyFill="1" applyBorder="1" applyAlignment="1">
      <alignment wrapText="1"/>
    </xf>
    <xf numFmtId="49" fontId="28" fillId="0" borderId="1" xfId="0" applyNumberFormat="1" applyFont="1" applyFill="1" applyBorder="1" applyAlignment="1">
      <alignment horizontal="center" vertical="top" wrapText="1"/>
    </xf>
    <xf numFmtId="0" fontId="30" fillId="0" borderId="1" xfId="0" applyFont="1" applyFill="1" applyBorder="1" applyAlignment="1">
      <alignment horizontal="center" vertical="top" wrapText="1"/>
    </xf>
    <xf numFmtId="0" fontId="28" fillId="34" borderId="4" xfId="0" applyFont="1" applyFill="1" applyBorder="1" applyAlignment="1">
      <alignment wrapText="1"/>
    </xf>
    <xf numFmtId="165" fontId="28" fillId="34" borderId="4" xfId="0" applyNumberFormat="1" applyFont="1" applyFill="1" applyBorder="1" applyAlignment="1">
      <alignment horizontal="left" vertical="top" wrapText="1"/>
    </xf>
    <xf numFmtId="165" fontId="23" fillId="34" borderId="4" xfId="0" applyNumberFormat="1" applyFont="1" applyFill="1" applyBorder="1" applyAlignment="1">
      <alignment horizontal="left" vertical="top" wrapText="1"/>
    </xf>
    <xf numFmtId="0" fontId="30" fillId="34" borderId="1" xfId="0" applyFont="1" applyFill="1" applyBorder="1" applyAlignment="1">
      <alignment horizontal="center" vertical="top" wrapText="1"/>
    </xf>
    <xf numFmtId="0" fontId="23" fillId="0" borderId="0" xfId="0" applyFont="1" applyAlignment="1">
      <alignment horizontal="center"/>
    </xf>
    <xf numFmtId="49" fontId="23" fillId="34" borderId="2" xfId="0" applyNumberFormat="1" applyFont="1" applyFill="1" applyBorder="1" applyAlignment="1">
      <alignment horizontal="center" vertical="top" wrapText="1"/>
    </xf>
    <xf numFmtId="0" fontId="23" fillId="0" borderId="19" xfId="0" applyFont="1" applyFill="1" applyBorder="1" applyAlignment="1">
      <alignment horizontal="left" vertical="top" wrapText="1"/>
    </xf>
    <xf numFmtId="49" fontId="23" fillId="34" borderId="20" xfId="0" applyNumberFormat="1" applyFont="1" applyFill="1" applyBorder="1" applyAlignment="1">
      <alignment horizontal="center" vertical="top" wrapText="1"/>
    </xf>
    <xf numFmtId="0" fontId="28" fillId="34" borderId="1" xfId="0" applyFont="1" applyFill="1" applyBorder="1" applyAlignment="1">
      <alignment horizontal="left" vertical="top" wrapText="1"/>
    </xf>
    <xf numFmtId="0" fontId="31" fillId="0" borderId="1" xfId="0" applyNumberFormat="1" applyFont="1" applyBorder="1" applyAlignment="1">
      <alignment wrapText="1"/>
    </xf>
    <xf numFmtId="0" fontId="24" fillId="34" borderId="1" xfId="0" applyFont="1" applyFill="1" applyBorder="1" applyAlignment="1">
      <alignment horizontal="center" vertical="top" wrapText="1"/>
    </xf>
    <xf numFmtId="0" fontId="29" fillId="34" borderId="1" xfId="0" applyFont="1" applyFill="1" applyBorder="1" applyAlignment="1">
      <alignment horizontal="center" vertical="top" wrapText="1"/>
    </xf>
    <xf numFmtId="0" fontId="32" fillId="34" borderId="1" xfId="0" applyFont="1" applyFill="1" applyBorder="1" applyAlignment="1">
      <alignment horizontal="left" vertical="top" wrapText="1"/>
    </xf>
    <xf numFmtId="0" fontId="23" fillId="0" borderId="2" xfId="0" applyFont="1" applyBorder="1" applyAlignment="1">
      <alignment vertical="top" wrapText="1"/>
    </xf>
    <xf numFmtId="0" fontId="23" fillId="0" borderId="21" xfId="0" applyFont="1" applyBorder="1" applyAlignment="1">
      <alignment horizontal="left" vertical="top" wrapText="1"/>
    </xf>
    <xf numFmtId="0" fontId="33" fillId="0" borderId="1" xfId="0" applyFont="1" applyBorder="1" applyAlignment="1">
      <alignment horizontal="left" vertical="top" wrapText="1"/>
    </xf>
    <xf numFmtId="0" fontId="32" fillId="0" borderId="1" xfId="0" applyFont="1" applyBorder="1" applyAlignment="1">
      <alignment wrapText="1"/>
    </xf>
    <xf numFmtId="0" fontId="32" fillId="0" borderId="1" xfId="0" applyFont="1" applyBorder="1" applyAlignment="1">
      <alignment horizontal="left" vertical="top" wrapText="1"/>
    </xf>
    <xf numFmtId="49" fontId="32" fillId="0" borderId="1" xfId="0" applyNumberFormat="1" applyFont="1" applyBorder="1" applyAlignment="1">
      <alignment horizontal="center" vertical="top" wrapText="1"/>
    </xf>
    <xf numFmtId="0" fontId="32" fillId="0" borderId="1" xfId="0" applyFont="1" applyBorder="1" applyAlignment="1">
      <alignment horizontal="center" vertical="top" wrapText="1"/>
    </xf>
    <xf numFmtId="49" fontId="32" fillId="0" borderId="4" xfId="0" applyNumberFormat="1" applyFont="1" applyBorder="1" applyAlignment="1">
      <alignment horizontal="left" vertical="top" wrapText="1"/>
    </xf>
    <xf numFmtId="49" fontId="32" fillId="34" borderId="1" xfId="0" applyNumberFormat="1" applyFont="1" applyFill="1" applyBorder="1" applyAlignment="1">
      <alignment horizontal="left" vertical="top" wrapText="1"/>
    </xf>
    <xf numFmtId="165" fontId="33" fillId="0" borderId="1" xfId="0" applyNumberFormat="1" applyFont="1" applyBorder="1" applyAlignment="1">
      <alignment horizontal="left" vertical="top" wrapText="1"/>
    </xf>
    <xf numFmtId="165" fontId="32" fillId="0" borderId="1" xfId="0" applyNumberFormat="1" applyFont="1" applyBorder="1" applyAlignment="1">
      <alignment horizontal="left" vertical="top" wrapText="1"/>
    </xf>
    <xf numFmtId="165" fontId="32" fillId="0" borderId="4" xfId="0" applyNumberFormat="1" applyFont="1" applyBorder="1" applyAlignment="1">
      <alignment horizontal="left" vertical="top" wrapText="1"/>
    </xf>
    <xf numFmtId="165" fontId="0" fillId="34" borderId="0" xfId="0" applyNumberFormat="1" applyFill="1"/>
    <xf numFmtId="0" fontId="0" fillId="34" borderId="0" xfId="0" applyFill="1"/>
    <xf numFmtId="0" fontId="29" fillId="34" borderId="1" xfId="0" applyFont="1" applyFill="1" applyBorder="1" applyAlignment="1">
      <alignment horizontal="left" vertical="top" wrapText="1"/>
    </xf>
    <xf numFmtId="49" fontId="28" fillId="34" borderId="1" xfId="0" applyNumberFormat="1" applyFont="1" applyFill="1" applyBorder="1" applyAlignment="1">
      <alignment horizontal="center" vertical="top" wrapText="1"/>
    </xf>
    <xf numFmtId="0" fontId="28" fillId="34" borderId="1" xfId="0" applyFont="1" applyFill="1" applyBorder="1" applyAlignment="1">
      <alignment horizontal="center" vertical="top" wrapText="1"/>
    </xf>
    <xf numFmtId="165" fontId="23" fillId="0" borderId="0" xfId="0" applyNumberFormat="1" applyFont="1" applyAlignment="1">
      <alignment horizontal="left"/>
    </xf>
    <xf numFmtId="0" fontId="31" fillId="34" borderId="1" xfId="0" applyNumberFormat="1" applyFont="1" applyFill="1" applyBorder="1" applyAlignment="1">
      <alignment vertical="top" wrapText="1"/>
    </xf>
    <xf numFmtId="0" fontId="29" fillId="34" borderId="18" xfId="0" applyFont="1" applyFill="1" applyBorder="1" applyAlignment="1">
      <alignment horizontal="left" vertical="top" wrapText="1"/>
    </xf>
    <xf numFmtId="0" fontId="34" fillId="0" borderId="1" xfId="0" applyFont="1" applyBorder="1" applyAlignment="1">
      <alignment horizontal="center" vertical="top" wrapText="1"/>
    </xf>
    <xf numFmtId="49" fontId="34" fillId="0" borderId="1" xfId="0" applyNumberFormat="1" applyFont="1" applyBorder="1" applyAlignment="1">
      <alignment horizontal="center" vertical="top" wrapText="1"/>
    </xf>
    <xf numFmtId="0" fontId="29" fillId="34" borderId="1" xfId="47" applyFont="1" applyFill="1" applyBorder="1" applyAlignment="1">
      <alignment horizontal="left" vertical="top" wrapText="1"/>
    </xf>
    <xf numFmtId="49" fontId="29" fillId="34" borderId="1" xfId="0" applyNumberFormat="1" applyFont="1" applyFill="1" applyBorder="1" applyAlignment="1">
      <alignment horizontal="left" vertical="top" wrapText="1"/>
    </xf>
    <xf numFmtId="0" fontId="35" fillId="34" borderId="1" xfId="0" applyFont="1" applyFill="1" applyBorder="1" applyAlignment="1">
      <alignment horizontal="center" vertical="top" wrapText="1"/>
    </xf>
    <xf numFmtId="165" fontId="36" fillId="34" borderId="0" xfId="0" applyNumberFormat="1" applyFont="1" applyFill="1"/>
    <xf numFmtId="0" fontId="36" fillId="34" borderId="0" xfId="0" applyFont="1" applyFill="1"/>
    <xf numFmtId="0" fontId="29" fillId="34" borderId="1" xfId="0" applyFont="1" applyFill="1" applyBorder="1" applyAlignment="1">
      <alignment horizontal="justify" vertical="top" wrapText="1"/>
    </xf>
    <xf numFmtId="0" fontId="29" fillId="34" borderId="4" xfId="0" applyFont="1" applyFill="1" applyBorder="1" applyAlignment="1">
      <alignment horizontal="left" vertical="top" wrapText="1"/>
    </xf>
    <xf numFmtId="49" fontId="29" fillId="34" borderId="4" xfId="0" applyNumberFormat="1" applyFont="1" applyFill="1" applyBorder="1" applyAlignment="1">
      <alignment horizontal="center" vertical="top" wrapText="1"/>
    </xf>
    <xf numFmtId="0" fontId="24" fillId="34" borderId="1" xfId="0" applyFont="1" applyFill="1" applyBorder="1" applyAlignment="1">
      <alignment vertical="top" wrapText="1"/>
    </xf>
    <xf numFmtId="0" fontId="29" fillId="0" borderId="1" xfId="0" applyFont="1" applyBorder="1" applyAlignment="1">
      <alignment horizontal="center" vertical="top"/>
    </xf>
    <xf numFmtId="0" fontId="29" fillId="0" borderId="4" xfId="0" applyFont="1" applyFill="1" applyBorder="1" applyAlignment="1">
      <alignment horizontal="left" vertical="top" wrapText="1"/>
    </xf>
    <xf numFmtId="165" fontId="29" fillId="34" borderId="4" xfId="0" applyNumberFormat="1" applyFont="1" applyFill="1" applyBorder="1" applyAlignment="1">
      <alignment horizontal="left" vertical="top" wrapText="1"/>
    </xf>
    <xf numFmtId="165" fontId="36" fillId="0" borderId="0" xfId="0" applyNumberFormat="1" applyFont="1"/>
    <xf numFmtId="0" fontId="36" fillId="0" borderId="0" xfId="0" applyFont="1"/>
    <xf numFmtId="0" fontId="29" fillId="0" borderId="1" xfId="0" applyFont="1" applyBorder="1" applyAlignment="1">
      <alignment wrapText="1"/>
    </xf>
    <xf numFmtId="49" fontId="29" fillId="0" borderId="1" xfId="0" applyNumberFormat="1" applyFont="1" applyFill="1" applyBorder="1" applyAlignment="1">
      <alignment horizontal="center" vertical="top" wrapText="1"/>
    </xf>
    <xf numFmtId="49" fontId="29" fillId="0" borderId="1" xfId="0" applyNumberFormat="1" applyFont="1" applyFill="1" applyBorder="1" applyAlignment="1">
      <alignment horizontal="left" vertical="top" wrapText="1"/>
    </xf>
    <xf numFmtId="165" fontId="29" fillId="0" borderId="1" xfId="0" applyNumberFormat="1" applyFont="1" applyFill="1" applyBorder="1" applyAlignment="1">
      <alignment horizontal="left" vertical="top" wrapText="1"/>
    </xf>
    <xf numFmtId="165" fontId="0" fillId="34" borderId="0" xfId="0" applyNumberFormat="1" applyFont="1" applyFill="1"/>
    <xf numFmtId="0" fontId="37" fillId="0" borderId="1" xfId="0" applyFont="1" applyBorder="1" applyAlignment="1">
      <alignment horizontal="center" vertical="top" wrapText="1"/>
    </xf>
    <xf numFmtId="49" fontId="23" fillId="0" borderId="1" xfId="0" applyNumberFormat="1" applyFont="1" applyBorder="1" applyAlignment="1">
      <alignment horizontal="left" vertical="top" wrapText="1"/>
    </xf>
    <xf numFmtId="49" fontId="23" fillId="0" borderId="17" xfId="0" applyNumberFormat="1" applyFont="1" applyBorder="1" applyAlignment="1">
      <alignment horizontal="left" vertical="top" wrapText="1"/>
    </xf>
    <xf numFmtId="0" fontId="26" fillId="0" borderId="22" xfId="0" applyFont="1" applyBorder="1" applyAlignment="1">
      <alignment horizontal="center" vertical="center"/>
    </xf>
    <xf numFmtId="0" fontId="25" fillId="0" borderId="0" xfId="0" applyFont="1" applyAlignment="1">
      <alignment horizontal="right" vertical="top" wrapText="1"/>
    </xf>
  </cellXfs>
  <cellStyles count="48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xl52" xfId="46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4"/>
    <cellStyle name="Обычный 4" xfId="45"/>
    <cellStyle name="Обычный 5" xfId="43"/>
    <cellStyle name="Обычный_Лист1" xfId="47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47"/>
  <sheetViews>
    <sheetView tabSelected="1" topLeftCell="A70" zoomScale="140" zoomScaleNormal="140" zoomScalePageLayoutView="120" workbookViewId="0">
      <selection activeCell="D72" sqref="D72"/>
    </sheetView>
  </sheetViews>
  <sheetFormatPr defaultRowHeight="15"/>
  <cols>
    <col min="1" max="1" width="6.42578125" style="2" customWidth="1"/>
    <col min="2" max="2" width="45.140625" style="5" customWidth="1"/>
    <col min="3" max="3" width="6.28515625" style="3" customWidth="1"/>
    <col min="4" max="4" width="10.7109375" style="4" customWidth="1"/>
    <col min="5" max="5" width="13.140625" style="4" customWidth="1"/>
    <col min="6" max="6" width="8.85546875" style="1" customWidth="1"/>
    <col min="7" max="7" width="14.42578125" style="6" customWidth="1"/>
    <col min="8" max="8" width="9.140625" hidden="1" customWidth="1"/>
    <col min="9" max="9" width="11" bestFit="1" customWidth="1"/>
  </cols>
  <sheetData>
    <row r="1" spans="1:8" ht="60" customHeight="1">
      <c r="A1" s="19"/>
      <c r="B1" s="20"/>
      <c r="C1" s="21"/>
      <c r="D1" s="22"/>
      <c r="E1" s="153" t="s">
        <v>383</v>
      </c>
      <c r="F1" s="153"/>
      <c r="G1" s="153"/>
    </row>
    <row r="2" spans="1:8" ht="15" customHeight="1">
      <c r="A2" s="19"/>
      <c r="B2" s="20"/>
      <c r="C2" s="21"/>
      <c r="D2" s="22"/>
      <c r="E2" s="23"/>
      <c r="F2" s="24"/>
      <c r="G2" s="25"/>
    </row>
    <row r="3" spans="1:8" ht="39" customHeight="1" thickBot="1">
      <c r="A3" s="152" t="s">
        <v>382</v>
      </c>
      <c r="B3" s="152"/>
      <c r="C3" s="152"/>
      <c r="D3" s="152"/>
      <c r="E3" s="152"/>
      <c r="F3" s="152"/>
      <c r="G3" s="25"/>
    </row>
    <row r="4" spans="1:8" s="1" customFormat="1" ht="98.25" customHeight="1" thickBot="1">
      <c r="A4" s="26" t="s">
        <v>407</v>
      </c>
      <c r="B4" s="128" t="s">
        <v>404</v>
      </c>
      <c r="C4" s="129" t="s">
        <v>405</v>
      </c>
      <c r="D4" s="27" t="s">
        <v>406</v>
      </c>
      <c r="E4" s="27" t="s">
        <v>26</v>
      </c>
      <c r="F4" s="26" t="s">
        <v>27</v>
      </c>
      <c r="G4" s="28" t="s">
        <v>310</v>
      </c>
    </row>
    <row r="5" spans="1:8" s="1" customFormat="1" ht="15.75" thickBot="1">
      <c r="A5" s="29">
        <v>1</v>
      </c>
      <c r="B5" s="29">
        <v>2</v>
      </c>
      <c r="C5" s="30">
        <v>3</v>
      </c>
      <c r="D5" s="30">
        <v>4</v>
      </c>
      <c r="E5" s="30">
        <v>5</v>
      </c>
      <c r="F5" s="29">
        <v>6</v>
      </c>
      <c r="G5" s="31">
        <v>7</v>
      </c>
    </row>
    <row r="6" spans="1:8" ht="30" thickBot="1">
      <c r="A6" s="16">
        <v>1</v>
      </c>
      <c r="B6" s="32" t="s">
        <v>54</v>
      </c>
      <c r="C6" s="33">
        <v>901</v>
      </c>
      <c r="D6" s="34"/>
      <c r="E6" s="34"/>
      <c r="F6" s="35"/>
      <c r="G6" s="36">
        <f>SUM(G7,G71,G78,G119,G168,G203,G216,G251,G259,G312,G331)</f>
        <v>422067.96918999997</v>
      </c>
      <c r="H6" s="7"/>
    </row>
    <row r="7" spans="1:8" ht="15.75" thickBot="1">
      <c r="A7" s="11">
        <v>2</v>
      </c>
      <c r="B7" s="37" t="s">
        <v>0</v>
      </c>
      <c r="C7" s="16">
        <v>901</v>
      </c>
      <c r="D7" s="38" t="s">
        <v>55</v>
      </c>
      <c r="E7" s="34"/>
      <c r="F7" s="35"/>
      <c r="G7" s="39">
        <f>SUM(G8,G12,G26,G30,G34)</f>
        <v>86539.633430000002</v>
      </c>
      <c r="H7" s="7"/>
    </row>
    <row r="8" spans="1:8" ht="43.5" thickBot="1">
      <c r="A8" s="16">
        <v>3</v>
      </c>
      <c r="B8" s="11" t="s">
        <v>28</v>
      </c>
      <c r="C8" s="16">
        <v>901</v>
      </c>
      <c r="D8" s="38" t="s">
        <v>56</v>
      </c>
      <c r="E8" s="34"/>
      <c r="F8" s="35"/>
      <c r="G8" s="40">
        <f>SUM(G9)</f>
        <v>2102.2436400000001</v>
      </c>
      <c r="H8" s="7"/>
    </row>
    <row r="9" spans="1:8" ht="15.75" thickBot="1">
      <c r="A9" s="11">
        <v>4</v>
      </c>
      <c r="B9" s="11" t="s">
        <v>348</v>
      </c>
      <c r="C9" s="16">
        <v>901</v>
      </c>
      <c r="D9" s="38" t="s">
        <v>56</v>
      </c>
      <c r="E9" s="41" t="s">
        <v>94</v>
      </c>
      <c r="F9" s="35"/>
      <c r="G9" s="40">
        <f>SUM(G10)</f>
        <v>2102.2436400000001</v>
      </c>
      <c r="H9" s="7"/>
    </row>
    <row r="10" spans="1:8" ht="15.75" thickBot="1">
      <c r="A10" s="16">
        <v>5</v>
      </c>
      <c r="B10" s="11" t="s">
        <v>1</v>
      </c>
      <c r="C10" s="16">
        <v>901</v>
      </c>
      <c r="D10" s="38" t="s">
        <v>56</v>
      </c>
      <c r="E10" s="41" t="s">
        <v>97</v>
      </c>
      <c r="F10" s="35"/>
      <c r="G10" s="40">
        <f>SUM(G11)</f>
        <v>2102.2436400000001</v>
      </c>
      <c r="H10" s="7"/>
    </row>
    <row r="11" spans="1:8" ht="86.25" thickBot="1">
      <c r="A11" s="11">
        <v>6</v>
      </c>
      <c r="B11" s="11" t="s">
        <v>373</v>
      </c>
      <c r="C11" s="16">
        <v>901</v>
      </c>
      <c r="D11" s="38" t="s">
        <v>56</v>
      </c>
      <c r="E11" s="41" t="s">
        <v>97</v>
      </c>
      <c r="F11" s="42">
        <v>100</v>
      </c>
      <c r="G11" s="39">
        <v>2102.2436400000001</v>
      </c>
      <c r="H11" s="7"/>
    </row>
    <row r="12" spans="1:8" s="121" customFormat="1" ht="58.5" customHeight="1" thickBot="1">
      <c r="A12" s="16">
        <v>7</v>
      </c>
      <c r="B12" s="11" t="s">
        <v>309</v>
      </c>
      <c r="C12" s="11">
        <v>901</v>
      </c>
      <c r="D12" s="18" t="s">
        <v>57</v>
      </c>
      <c r="E12" s="123"/>
      <c r="F12" s="124"/>
      <c r="G12" s="40">
        <f>SUM(G13,G16)</f>
        <v>16311.827000000001</v>
      </c>
      <c r="H12" s="120"/>
    </row>
    <row r="13" spans="1:8" s="134" customFormat="1" ht="43.5" customHeight="1" thickBot="1">
      <c r="A13" s="11">
        <v>8</v>
      </c>
      <c r="B13" s="130" t="s">
        <v>408</v>
      </c>
      <c r="C13" s="122">
        <v>901</v>
      </c>
      <c r="D13" s="69" t="s">
        <v>57</v>
      </c>
      <c r="E13" s="131" t="s">
        <v>196</v>
      </c>
      <c r="F13" s="132"/>
      <c r="G13" s="49">
        <f>G14</f>
        <v>150</v>
      </c>
      <c r="H13" s="133"/>
    </row>
    <row r="14" spans="1:8" ht="64.5" customHeight="1" thickBot="1">
      <c r="A14" s="16">
        <v>9</v>
      </c>
      <c r="B14" s="47" t="s">
        <v>308</v>
      </c>
      <c r="C14" s="46">
        <v>901</v>
      </c>
      <c r="D14" s="44" t="s">
        <v>57</v>
      </c>
      <c r="E14" s="41" t="s">
        <v>425</v>
      </c>
      <c r="F14" s="48"/>
      <c r="G14" s="40">
        <f>SUM(G15)</f>
        <v>150</v>
      </c>
      <c r="H14" s="7"/>
    </row>
    <row r="15" spans="1:8" ht="30" customHeight="1" thickBot="1">
      <c r="A15" s="11">
        <v>10</v>
      </c>
      <c r="B15" s="11" t="s">
        <v>369</v>
      </c>
      <c r="C15" s="46">
        <v>901</v>
      </c>
      <c r="D15" s="44" t="s">
        <v>57</v>
      </c>
      <c r="E15" s="41" t="s">
        <v>425</v>
      </c>
      <c r="F15" s="45">
        <v>200</v>
      </c>
      <c r="G15" s="40">
        <v>150</v>
      </c>
      <c r="H15" s="7"/>
    </row>
    <row r="16" spans="1:8" ht="15.75" thickBot="1">
      <c r="A16" s="16">
        <v>11</v>
      </c>
      <c r="B16" s="11" t="s">
        <v>348</v>
      </c>
      <c r="C16" s="46">
        <v>901</v>
      </c>
      <c r="D16" s="44" t="s">
        <v>57</v>
      </c>
      <c r="E16" s="41" t="s">
        <v>94</v>
      </c>
      <c r="F16" s="45"/>
      <c r="G16" s="40">
        <f>SUM(G17,G20,G22,G24)</f>
        <v>16161.827000000001</v>
      </c>
      <c r="H16" s="7"/>
    </row>
    <row r="17" spans="1:8" ht="29.25" thickBot="1">
      <c r="A17" s="11">
        <v>12</v>
      </c>
      <c r="B17" s="11" t="s">
        <v>99</v>
      </c>
      <c r="C17" s="46">
        <v>901</v>
      </c>
      <c r="D17" s="44" t="s">
        <v>57</v>
      </c>
      <c r="E17" s="41" t="s">
        <v>95</v>
      </c>
      <c r="F17" s="45"/>
      <c r="G17" s="49">
        <f>SUM(G18,G19)</f>
        <v>10742.027</v>
      </c>
      <c r="H17" s="7"/>
    </row>
    <row r="18" spans="1:8" ht="83.25" customHeight="1" thickBot="1">
      <c r="A18" s="16">
        <v>13</v>
      </c>
      <c r="B18" s="11" t="s">
        <v>373</v>
      </c>
      <c r="C18" s="16">
        <v>901</v>
      </c>
      <c r="D18" s="38" t="s">
        <v>57</v>
      </c>
      <c r="E18" s="41" t="s">
        <v>95</v>
      </c>
      <c r="F18" s="42">
        <v>100</v>
      </c>
      <c r="G18" s="49">
        <v>10193.727000000001</v>
      </c>
      <c r="H18" s="7"/>
    </row>
    <row r="19" spans="1:8" ht="30" customHeight="1" thickBot="1">
      <c r="A19" s="11">
        <v>14</v>
      </c>
      <c r="B19" s="11" t="s">
        <v>369</v>
      </c>
      <c r="C19" s="16">
        <v>901</v>
      </c>
      <c r="D19" s="38" t="s">
        <v>57</v>
      </c>
      <c r="E19" s="41" t="s">
        <v>95</v>
      </c>
      <c r="F19" s="42">
        <v>200</v>
      </c>
      <c r="G19" s="49">
        <v>548.29999999999995</v>
      </c>
      <c r="H19" s="7"/>
    </row>
    <row r="20" spans="1:8" ht="29.25" thickBot="1">
      <c r="A20" s="16">
        <v>15</v>
      </c>
      <c r="B20" s="11" t="s">
        <v>31</v>
      </c>
      <c r="C20" s="109">
        <v>901</v>
      </c>
      <c r="D20" s="38" t="s">
        <v>57</v>
      </c>
      <c r="E20" s="41" t="s">
        <v>154</v>
      </c>
      <c r="F20" s="50"/>
      <c r="G20" s="51">
        <f>SUM(G21)</f>
        <v>5169.8</v>
      </c>
      <c r="H20" s="7"/>
    </row>
    <row r="21" spans="1:8" ht="81.75" customHeight="1" thickBot="1">
      <c r="A21" s="11">
        <v>16</v>
      </c>
      <c r="B21" s="11" t="s">
        <v>373</v>
      </c>
      <c r="C21" s="46">
        <v>901</v>
      </c>
      <c r="D21" s="44" t="s">
        <v>57</v>
      </c>
      <c r="E21" s="41" t="s">
        <v>154</v>
      </c>
      <c r="F21" s="45">
        <v>100</v>
      </c>
      <c r="G21" s="49">
        <v>5169.8</v>
      </c>
      <c r="H21" s="7"/>
    </row>
    <row r="22" spans="1:8" ht="43.5" thickBot="1">
      <c r="A22" s="16">
        <v>17</v>
      </c>
      <c r="B22" s="11" t="s">
        <v>104</v>
      </c>
      <c r="C22" s="46">
        <v>901</v>
      </c>
      <c r="D22" s="44" t="s">
        <v>57</v>
      </c>
      <c r="E22" s="41" t="s">
        <v>318</v>
      </c>
      <c r="F22" s="45"/>
      <c r="G22" s="49">
        <f>SUM(G23)</f>
        <v>50</v>
      </c>
      <c r="H22" s="7"/>
    </row>
    <row r="23" spans="1:8" ht="15.75" thickBot="1">
      <c r="A23" s="11">
        <v>18</v>
      </c>
      <c r="B23" s="11" t="s">
        <v>372</v>
      </c>
      <c r="C23" s="46">
        <v>901</v>
      </c>
      <c r="D23" s="44" t="s">
        <v>57</v>
      </c>
      <c r="E23" s="41" t="s">
        <v>318</v>
      </c>
      <c r="F23" s="45">
        <v>800</v>
      </c>
      <c r="G23" s="40">
        <v>50</v>
      </c>
      <c r="H23" s="7"/>
    </row>
    <row r="24" spans="1:8" ht="29.25" thickBot="1">
      <c r="A24" s="16">
        <v>19</v>
      </c>
      <c r="B24" s="11" t="s">
        <v>29</v>
      </c>
      <c r="C24" s="46">
        <v>901</v>
      </c>
      <c r="D24" s="44" t="s">
        <v>57</v>
      </c>
      <c r="E24" s="41" t="s">
        <v>98</v>
      </c>
      <c r="F24" s="45"/>
      <c r="G24" s="40">
        <f>SUM(G25)</f>
        <v>200</v>
      </c>
      <c r="H24" s="7"/>
    </row>
    <row r="25" spans="1:8" ht="34.5" customHeight="1" thickBot="1">
      <c r="A25" s="11">
        <v>20</v>
      </c>
      <c r="B25" s="11" t="s">
        <v>369</v>
      </c>
      <c r="C25" s="52">
        <v>901</v>
      </c>
      <c r="D25" s="53" t="s">
        <v>57</v>
      </c>
      <c r="E25" s="41" t="s">
        <v>98</v>
      </c>
      <c r="F25" s="54">
        <v>200</v>
      </c>
      <c r="G25" s="40">
        <v>200</v>
      </c>
      <c r="H25" s="7"/>
    </row>
    <row r="26" spans="1:8" ht="15.75" thickBot="1">
      <c r="A26" s="16">
        <v>21</v>
      </c>
      <c r="B26" s="11" t="s">
        <v>254</v>
      </c>
      <c r="C26" s="52">
        <v>901</v>
      </c>
      <c r="D26" s="53" t="s">
        <v>255</v>
      </c>
      <c r="E26" s="55"/>
      <c r="F26" s="54"/>
      <c r="G26" s="40">
        <f>SUM(G27)</f>
        <v>3.1</v>
      </c>
      <c r="H26" s="7"/>
    </row>
    <row r="27" spans="1:8" ht="15.75" thickBot="1">
      <c r="A27" s="11">
        <v>22</v>
      </c>
      <c r="B27" s="11" t="s">
        <v>348</v>
      </c>
      <c r="C27" s="52">
        <v>901</v>
      </c>
      <c r="D27" s="18" t="s">
        <v>255</v>
      </c>
      <c r="E27" s="41" t="s">
        <v>94</v>
      </c>
      <c r="F27" s="11"/>
      <c r="G27" s="40">
        <f>SUM(G28)</f>
        <v>3.1</v>
      </c>
      <c r="H27" s="7"/>
    </row>
    <row r="28" spans="1:8" ht="72" thickBot="1">
      <c r="A28" s="16">
        <v>23</v>
      </c>
      <c r="B28" s="56" t="s">
        <v>313</v>
      </c>
      <c r="C28" s="52">
        <v>901</v>
      </c>
      <c r="D28" s="18" t="s">
        <v>255</v>
      </c>
      <c r="E28" s="41" t="s">
        <v>256</v>
      </c>
      <c r="F28" s="11"/>
      <c r="G28" s="40">
        <f>SUM(G29)</f>
        <v>3.1</v>
      </c>
      <c r="H28" s="7"/>
    </row>
    <row r="29" spans="1:8" ht="32.25" customHeight="1" thickBot="1">
      <c r="A29" s="11">
        <v>24</v>
      </c>
      <c r="B29" s="11" t="s">
        <v>369</v>
      </c>
      <c r="C29" s="52">
        <v>901</v>
      </c>
      <c r="D29" s="18" t="s">
        <v>255</v>
      </c>
      <c r="E29" s="41" t="s">
        <v>256</v>
      </c>
      <c r="F29" s="90">
        <v>200</v>
      </c>
      <c r="G29" s="40">
        <v>3.1</v>
      </c>
      <c r="H29" s="7"/>
    </row>
    <row r="30" spans="1:8" ht="15.75" thickBot="1">
      <c r="A30" s="16">
        <v>25</v>
      </c>
      <c r="B30" s="52" t="s">
        <v>2</v>
      </c>
      <c r="C30" s="52">
        <v>901</v>
      </c>
      <c r="D30" s="53" t="s">
        <v>58</v>
      </c>
      <c r="E30" s="53"/>
      <c r="F30" s="57"/>
      <c r="G30" s="40">
        <f>SUM(G31)</f>
        <v>300</v>
      </c>
      <c r="H30" s="7"/>
    </row>
    <row r="31" spans="1:8" ht="17.25" customHeight="1" thickBot="1">
      <c r="A31" s="11">
        <v>26</v>
      </c>
      <c r="B31" s="11" t="s">
        <v>348</v>
      </c>
      <c r="C31" s="52">
        <v>901</v>
      </c>
      <c r="D31" s="53" t="s">
        <v>58</v>
      </c>
      <c r="E31" s="41" t="s">
        <v>94</v>
      </c>
      <c r="F31" s="54"/>
      <c r="G31" s="40">
        <f>SUM(G32)</f>
        <v>300</v>
      </c>
      <c r="H31" s="7"/>
    </row>
    <row r="32" spans="1:8" ht="27.75" customHeight="1" thickBot="1">
      <c r="A32" s="16">
        <v>27</v>
      </c>
      <c r="B32" s="58" t="s">
        <v>3</v>
      </c>
      <c r="C32" s="52">
        <v>901</v>
      </c>
      <c r="D32" s="53" t="s">
        <v>58</v>
      </c>
      <c r="E32" s="41" t="s">
        <v>101</v>
      </c>
      <c r="F32" s="54"/>
      <c r="G32" s="40">
        <f>SUM(G33)</f>
        <v>300</v>
      </c>
      <c r="H32" s="7"/>
    </row>
    <row r="33" spans="1:8" ht="15.75" thickBot="1">
      <c r="A33" s="11">
        <v>28</v>
      </c>
      <c r="B33" s="58" t="s">
        <v>372</v>
      </c>
      <c r="C33" s="52">
        <v>901</v>
      </c>
      <c r="D33" s="53" t="s">
        <v>58</v>
      </c>
      <c r="E33" s="41" t="s">
        <v>101</v>
      </c>
      <c r="F33" s="54">
        <v>800</v>
      </c>
      <c r="G33" s="40">
        <v>300</v>
      </c>
      <c r="H33" s="7"/>
    </row>
    <row r="34" spans="1:8" s="121" customFormat="1" ht="15.75" thickBot="1">
      <c r="A34" s="16">
        <v>29</v>
      </c>
      <c r="B34" s="58" t="s">
        <v>4</v>
      </c>
      <c r="C34" s="52">
        <v>901</v>
      </c>
      <c r="D34" s="53" t="s">
        <v>59</v>
      </c>
      <c r="E34" s="53"/>
      <c r="F34" s="57"/>
      <c r="G34" s="40">
        <f>SUM(G35,G47,G50)</f>
        <v>67822.462790000005</v>
      </c>
      <c r="H34" s="120"/>
    </row>
    <row r="35" spans="1:8" s="121" customFormat="1" ht="43.5" thickBot="1">
      <c r="A35" s="11">
        <v>30</v>
      </c>
      <c r="B35" s="11" t="s">
        <v>267</v>
      </c>
      <c r="C35" s="52">
        <v>901</v>
      </c>
      <c r="D35" s="53" t="s">
        <v>59</v>
      </c>
      <c r="E35" s="41" t="s">
        <v>100</v>
      </c>
      <c r="F35" s="17"/>
      <c r="G35" s="40">
        <f>SUM(G36)</f>
        <v>382</v>
      </c>
      <c r="H35" s="120"/>
    </row>
    <row r="36" spans="1:8" ht="48" customHeight="1" thickBot="1">
      <c r="A36" s="16">
        <v>31</v>
      </c>
      <c r="B36" s="11" t="s">
        <v>292</v>
      </c>
      <c r="C36" s="52">
        <v>901</v>
      </c>
      <c r="D36" s="53" t="s">
        <v>59</v>
      </c>
      <c r="E36" s="41" t="s">
        <v>105</v>
      </c>
      <c r="F36" s="11"/>
      <c r="G36" s="40">
        <f>SUM(G37,G39,G41,G43,G45)</f>
        <v>382</v>
      </c>
      <c r="H36" s="7"/>
    </row>
    <row r="37" spans="1:8" ht="15.75" thickBot="1">
      <c r="A37" s="11">
        <v>32</v>
      </c>
      <c r="B37" s="11" t="s">
        <v>321</v>
      </c>
      <c r="C37" s="52">
        <v>901</v>
      </c>
      <c r="D37" s="53" t="s">
        <v>59</v>
      </c>
      <c r="E37" s="41" t="s">
        <v>320</v>
      </c>
      <c r="F37" s="11"/>
      <c r="G37" s="40">
        <f>SUM(G38)</f>
        <v>65.138000000000005</v>
      </c>
      <c r="H37" s="7"/>
    </row>
    <row r="38" spans="1:8" ht="34.5" customHeight="1" thickBot="1">
      <c r="A38" s="16">
        <v>33</v>
      </c>
      <c r="B38" s="11" t="s">
        <v>369</v>
      </c>
      <c r="C38" s="52">
        <v>901</v>
      </c>
      <c r="D38" s="53" t="s">
        <v>59</v>
      </c>
      <c r="E38" s="41" t="s">
        <v>320</v>
      </c>
      <c r="F38" s="90">
        <v>200</v>
      </c>
      <c r="G38" s="40">
        <v>65.138000000000005</v>
      </c>
      <c r="H38" s="7"/>
    </row>
    <row r="39" spans="1:8" ht="33.75" customHeight="1" thickBot="1">
      <c r="A39" s="11">
        <v>34</v>
      </c>
      <c r="B39" s="16" t="s">
        <v>323</v>
      </c>
      <c r="C39" s="11">
        <v>901</v>
      </c>
      <c r="D39" s="18" t="s">
        <v>59</v>
      </c>
      <c r="E39" s="41" t="s">
        <v>322</v>
      </c>
      <c r="F39" s="11"/>
      <c r="G39" s="40">
        <f>SUM(G40)</f>
        <v>32.911999999999999</v>
      </c>
      <c r="H39" s="7"/>
    </row>
    <row r="40" spans="1:8" ht="31.5" customHeight="1" thickBot="1">
      <c r="A40" s="16">
        <v>35</v>
      </c>
      <c r="B40" s="11" t="s">
        <v>369</v>
      </c>
      <c r="C40" s="11">
        <v>901</v>
      </c>
      <c r="D40" s="18" t="s">
        <v>59</v>
      </c>
      <c r="E40" s="41" t="s">
        <v>322</v>
      </c>
      <c r="F40" s="90">
        <v>200</v>
      </c>
      <c r="G40" s="40">
        <v>32.911999999999999</v>
      </c>
      <c r="H40" s="7"/>
    </row>
    <row r="41" spans="1:8" ht="43.5" thickBot="1">
      <c r="A41" s="11">
        <v>36</v>
      </c>
      <c r="B41" s="11" t="s">
        <v>102</v>
      </c>
      <c r="C41" s="52">
        <v>901</v>
      </c>
      <c r="D41" s="53" t="s">
        <v>59</v>
      </c>
      <c r="E41" s="41" t="s">
        <v>106</v>
      </c>
      <c r="F41" s="17"/>
      <c r="G41" s="40">
        <f>SUM(G42)</f>
        <v>228</v>
      </c>
      <c r="H41" s="7"/>
    </row>
    <row r="42" spans="1:8" ht="30" customHeight="1" thickBot="1">
      <c r="A42" s="16">
        <v>37</v>
      </c>
      <c r="B42" s="11" t="s">
        <v>369</v>
      </c>
      <c r="C42" s="52">
        <v>901</v>
      </c>
      <c r="D42" s="53" t="s">
        <v>59</v>
      </c>
      <c r="E42" s="41" t="s">
        <v>106</v>
      </c>
      <c r="F42" s="90">
        <v>200</v>
      </c>
      <c r="G42" s="40">
        <v>228</v>
      </c>
      <c r="H42" s="7"/>
    </row>
    <row r="43" spans="1:8" ht="29.25" thickBot="1">
      <c r="A43" s="11">
        <v>38</v>
      </c>
      <c r="B43" s="11" t="s">
        <v>103</v>
      </c>
      <c r="C43" s="52">
        <v>901</v>
      </c>
      <c r="D43" s="53" t="s">
        <v>59</v>
      </c>
      <c r="E43" s="41" t="s">
        <v>107</v>
      </c>
      <c r="F43" s="90"/>
      <c r="G43" s="40">
        <f>SUM(G44)</f>
        <v>54</v>
      </c>
      <c r="H43" s="7"/>
    </row>
    <row r="44" spans="1:8" ht="30" customHeight="1" thickBot="1">
      <c r="A44" s="16">
        <v>39</v>
      </c>
      <c r="B44" s="11" t="s">
        <v>369</v>
      </c>
      <c r="C44" s="52">
        <v>901</v>
      </c>
      <c r="D44" s="53" t="s">
        <v>59</v>
      </c>
      <c r="E44" s="41" t="s">
        <v>107</v>
      </c>
      <c r="F44" s="90">
        <v>200</v>
      </c>
      <c r="G44" s="40">
        <v>54</v>
      </c>
      <c r="H44" s="7"/>
    </row>
    <row r="45" spans="1:8" ht="43.5" thickBot="1">
      <c r="A45" s="11">
        <v>40</v>
      </c>
      <c r="B45" s="17" t="s">
        <v>398</v>
      </c>
      <c r="C45" s="52">
        <v>901</v>
      </c>
      <c r="D45" s="53" t="s">
        <v>59</v>
      </c>
      <c r="E45" s="41" t="s">
        <v>397</v>
      </c>
      <c r="F45" s="90"/>
      <c r="G45" s="40">
        <f>SUM(G46)</f>
        <v>1.95</v>
      </c>
      <c r="H45" s="7"/>
    </row>
    <row r="46" spans="1:8" ht="30" customHeight="1" thickBot="1">
      <c r="A46" s="16">
        <v>41</v>
      </c>
      <c r="B46" s="11" t="s">
        <v>369</v>
      </c>
      <c r="C46" s="52">
        <v>901</v>
      </c>
      <c r="D46" s="53" t="s">
        <v>59</v>
      </c>
      <c r="E46" s="41" t="s">
        <v>397</v>
      </c>
      <c r="F46" s="90">
        <v>200</v>
      </c>
      <c r="G46" s="40">
        <v>1.95</v>
      </c>
      <c r="H46" s="7"/>
    </row>
    <row r="47" spans="1:8" ht="57.75" thickBot="1">
      <c r="A47" s="11">
        <v>42</v>
      </c>
      <c r="B47" s="13" t="s">
        <v>324</v>
      </c>
      <c r="C47" s="52">
        <v>901</v>
      </c>
      <c r="D47" s="18" t="s">
        <v>59</v>
      </c>
      <c r="E47" s="41" t="s">
        <v>326</v>
      </c>
      <c r="F47" s="90"/>
      <c r="G47" s="40">
        <f>SUM(G48)</f>
        <v>195</v>
      </c>
      <c r="H47" s="7"/>
    </row>
    <row r="48" spans="1:8" ht="72" thickBot="1">
      <c r="A48" s="16">
        <v>43</v>
      </c>
      <c r="B48" s="13" t="s">
        <v>325</v>
      </c>
      <c r="C48" s="52">
        <v>901</v>
      </c>
      <c r="D48" s="18" t="s">
        <v>59</v>
      </c>
      <c r="E48" s="14" t="s">
        <v>327</v>
      </c>
      <c r="F48" s="90"/>
      <c r="G48" s="40">
        <f>SUM(G49)</f>
        <v>195</v>
      </c>
      <c r="H48" s="7"/>
    </row>
    <row r="49" spans="1:8" ht="31.5" customHeight="1" thickBot="1">
      <c r="A49" s="11">
        <v>44</v>
      </c>
      <c r="B49" s="11" t="s">
        <v>369</v>
      </c>
      <c r="C49" s="52">
        <v>901</v>
      </c>
      <c r="D49" s="18" t="s">
        <v>59</v>
      </c>
      <c r="E49" s="14" t="s">
        <v>327</v>
      </c>
      <c r="F49" s="90">
        <v>200</v>
      </c>
      <c r="G49" s="40">
        <v>195</v>
      </c>
      <c r="H49" s="7"/>
    </row>
    <row r="50" spans="1:8" ht="15.75" thickBot="1">
      <c r="A50" s="16">
        <v>45</v>
      </c>
      <c r="B50" s="11" t="s">
        <v>348</v>
      </c>
      <c r="C50" s="52">
        <v>901</v>
      </c>
      <c r="D50" s="53" t="s">
        <v>59</v>
      </c>
      <c r="E50" s="41" t="s">
        <v>94</v>
      </c>
      <c r="F50" s="17"/>
      <c r="G50" s="40">
        <f>SUM(G51,G53,G57,G61,G64,G66,G69,G55)</f>
        <v>67245.462790000005</v>
      </c>
      <c r="H50" s="7"/>
    </row>
    <row r="51" spans="1:8" ht="29.25" thickBot="1">
      <c r="A51" s="11">
        <v>46</v>
      </c>
      <c r="B51" s="11" t="s">
        <v>197</v>
      </c>
      <c r="C51" s="52">
        <v>901</v>
      </c>
      <c r="D51" s="53" t="s">
        <v>59</v>
      </c>
      <c r="E51" s="41" t="s">
        <v>108</v>
      </c>
      <c r="F51" s="17"/>
      <c r="G51" s="40">
        <f>SUM(G52)</f>
        <v>6100</v>
      </c>
      <c r="H51" s="7"/>
    </row>
    <row r="52" spans="1:8" ht="36.75" customHeight="1" thickBot="1">
      <c r="A52" s="16">
        <v>47</v>
      </c>
      <c r="B52" s="11" t="s">
        <v>369</v>
      </c>
      <c r="C52" s="52">
        <v>901</v>
      </c>
      <c r="D52" s="53" t="s">
        <v>59</v>
      </c>
      <c r="E52" s="41" t="s">
        <v>108</v>
      </c>
      <c r="F52" s="90">
        <v>200</v>
      </c>
      <c r="G52" s="40">
        <v>6100</v>
      </c>
      <c r="H52" s="7"/>
    </row>
    <row r="53" spans="1:8" ht="100.5" thickBot="1">
      <c r="A53" s="11">
        <v>48</v>
      </c>
      <c r="B53" s="15" t="s">
        <v>330</v>
      </c>
      <c r="C53" s="52">
        <v>901</v>
      </c>
      <c r="D53" s="53" t="s">
        <v>59</v>
      </c>
      <c r="E53" s="41" t="s">
        <v>328</v>
      </c>
      <c r="F53" s="90"/>
      <c r="G53" s="40">
        <f>SUM(G54)</f>
        <v>200</v>
      </c>
      <c r="H53" s="7"/>
    </row>
    <row r="54" spans="1:8" ht="32.25" customHeight="1" thickBot="1">
      <c r="A54" s="16">
        <v>49</v>
      </c>
      <c r="B54" s="11" t="s">
        <v>369</v>
      </c>
      <c r="C54" s="52">
        <v>901</v>
      </c>
      <c r="D54" s="53" t="s">
        <v>59</v>
      </c>
      <c r="E54" s="41" t="s">
        <v>328</v>
      </c>
      <c r="F54" s="90">
        <v>200</v>
      </c>
      <c r="G54" s="40">
        <v>200</v>
      </c>
      <c r="H54" s="7"/>
    </row>
    <row r="55" spans="1:8" s="134" customFormat="1" ht="29.25" thickBot="1">
      <c r="A55" s="11">
        <v>50</v>
      </c>
      <c r="B55" s="135" t="s">
        <v>409</v>
      </c>
      <c r="C55" s="136">
        <v>901</v>
      </c>
      <c r="D55" s="137" t="s">
        <v>59</v>
      </c>
      <c r="E55" s="131" t="s">
        <v>401</v>
      </c>
      <c r="F55" s="106"/>
      <c r="G55" s="49">
        <f>SUM(G56)</f>
        <v>250</v>
      </c>
      <c r="H55" s="133"/>
    </row>
    <row r="56" spans="1:8" s="121" customFormat="1" ht="32.25" customHeight="1" thickBot="1">
      <c r="A56" s="16">
        <v>51</v>
      </c>
      <c r="B56" s="11" t="s">
        <v>369</v>
      </c>
      <c r="C56" s="52">
        <v>901</v>
      </c>
      <c r="D56" s="53" t="s">
        <v>59</v>
      </c>
      <c r="E56" s="41" t="s">
        <v>401</v>
      </c>
      <c r="F56" s="90">
        <v>200</v>
      </c>
      <c r="G56" s="40">
        <v>250</v>
      </c>
      <c r="H56" s="120"/>
    </row>
    <row r="57" spans="1:8" ht="33.75" customHeight="1" thickBot="1">
      <c r="A57" s="11">
        <v>52</v>
      </c>
      <c r="B57" s="11" t="s">
        <v>33</v>
      </c>
      <c r="C57" s="52">
        <v>901</v>
      </c>
      <c r="D57" s="53" t="s">
        <v>59</v>
      </c>
      <c r="E57" s="41" t="s">
        <v>109</v>
      </c>
      <c r="F57" s="105"/>
      <c r="G57" s="40">
        <f>SUM(G58,G59,G60)</f>
        <v>56790</v>
      </c>
      <c r="H57" s="7"/>
    </row>
    <row r="58" spans="1:8" ht="73.5" customHeight="1" thickBot="1">
      <c r="A58" s="16">
        <v>53</v>
      </c>
      <c r="B58" s="11" t="s">
        <v>373</v>
      </c>
      <c r="C58" s="11">
        <v>901</v>
      </c>
      <c r="D58" s="18" t="s">
        <v>59</v>
      </c>
      <c r="E58" s="41" t="s">
        <v>109</v>
      </c>
      <c r="F58" s="90">
        <v>100</v>
      </c>
      <c r="G58" s="49">
        <v>49246</v>
      </c>
      <c r="H58" s="7"/>
    </row>
    <row r="59" spans="1:8" ht="33.75" customHeight="1" thickBot="1">
      <c r="A59" s="11">
        <v>54</v>
      </c>
      <c r="B59" s="11" t="s">
        <v>369</v>
      </c>
      <c r="C59" s="11">
        <v>901</v>
      </c>
      <c r="D59" s="18" t="s">
        <v>59</v>
      </c>
      <c r="E59" s="41" t="s">
        <v>109</v>
      </c>
      <c r="F59" s="90">
        <v>200</v>
      </c>
      <c r="G59" s="49">
        <v>7500</v>
      </c>
      <c r="H59" s="7"/>
    </row>
    <row r="60" spans="1:8" ht="15.75" thickBot="1">
      <c r="A60" s="16">
        <v>55</v>
      </c>
      <c r="B60" s="11" t="s">
        <v>372</v>
      </c>
      <c r="C60" s="11">
        <v>901</v>
      </c>
      <c r="D60" s="18" t="s">
        <v>59</v>
      </c>
      <c r="E60" s="41" t="s">
        <v>109</v>
      </c>
      <c r="F60" s="90">
        <v>800</v>
      </c>
      <c r="G60" s="49">
        <v>44</v>
      </c>
      <c r="H60" s="7"/>
    </row>
    <row r="61" spans="1:8" ht="29.25" thickBot="1">
      <c r="A61" s="11">
        <v>56</v>
      </c>
      <c r="B61" s="11" t="s">
        <v>93</v>
      </c>
      <c r="C61" s="52">
        <v>901</v>
      </c>
      <c r="D61" s="53" t="s">
        <v>59</v>
      </c>
      <c r="E61" s="41" t="s">
        <v>95</v>
      </c>
      <c r="F61" s="90"/>
      <c r="G61" s="59">
        <f>SUM(G62,G63)</f>
        <v>3488.9617899999998</v>
      </c>
      <c r="H61" s="7"/>
    </row>
    <row r="62" spans="1:8" ht="90" customHeight="1" thickBot="1">
      <c r="A62" s="16">
        <v>57</v>
      </c>
      <c r="B62" s="11" t="s">
        <v>373</v>
      </c>
      <c r="C62" s="52">
        <v>901</v>
      </c>
      <c r="D62" s="53" t="s">
        <v>59</v>
      </c>
      <c r="E62" s="41" t="s">
        <v>95</v>
      </c>
      <c r="F62" s="90">
        <v>100</v>
      </c>
      <c r="G62" s="49">
        <v>3338.9617899999998</v>
      </c>
      <c r="H62" s="7"/>
    </row>
    <row r="63" spans="1:8" ht="32.25" customHeight="1" thickBot="1">
      <c r="A63" s="11">
        <v>58</v>
      </c>
      <c r="B63" s="11" t="s">
        <v>369</v>
      </c>
      <c r="C63" s="52">
        <v>901</v>
      </c>
      <c r="D63" s="53" t="s">
        <v>59</v>
      </c>
      <c r="E63" s="41" t="s">
        <v>95</v>
      </c>
      <c r="F63" s="90">
        <v>200</v>
      </c>
      <c r="G63" s="49">
        <v>150</v>
      </c>
      <c r="H63" s="7"/>
    </row>
    <row r="64" spans="1:8" s="121" customFormat="1" ht="86.25" thickBot="1">
      <c r="A64" s="11">
        <v>59</v>
      </c>
      <c r="B64" s="11" t="s">
        <v>314</v>
      </c>
      <c r="C64" s="52">
        <v>901</v>
      </c>
      <c r="D64" s="53" t="s">
        <v>59</v>
      </c>
      <c r="E64" s="41" t="s">
        <v>199</v>
      </c>
      <c r="F64" s="11"/>
      <c r="G64" s="40">
        <f>SUM(G65)</f>
        <v>0.2</v>
      </c>
      <c r="H64" s="120"/>
    </row>
    <row r="65" spans="1:8" ht="30.75" customHeight="1" thickBot="1">
      <c r="A65" s="11">
        <v>60</v>
      </c>
      <c r="B65" s="11" t="s">
        <v>369</v>
      </c>
      <c r="C65" s="52">
        <v>901</v>
      </c>
      <c r="D65" s="53" t="s">
        <v>59</v>
      </c>
      <c r="E65" s="41" t="s">
        <v>199</v>
      </c>
      <c r="F65" s="90">
        <v>200</v>
      </c>
      <c r="G65" s="40">
        <v>0.2</v>
      </c>
      <c r="H65" s="7"/>
    </row>
    <row r="66" spans="1:8" ht="35.25" customHeight="1" thickBot="1">
      <c r="A66" s="16">
        <v>61</v>
      </c>
      <c r="B66" s="47" t="s">
        <v>315</v>
      </c>
      <c r="C66" s="52">
        <v>901</v>
      </c>
      <c r="D66" s="53" t="s">
        <v>59</v>
      </c>
      <c r="E66" s="41" t="s">
        <v>200</v>
      </c>
      <c r="F66" s="11"/>
      <c r="G66" s="40">
        <f>SUM(G67,G68)</f>
        <v>115.20100000000001</v>
      </c>
      <c r="H66" s="7"/>
    </row>
    <row r="67" spans="1:8" ht="86.25" thickBot="1">
      <c r="A67" s="11">
        <v>62</v>
      </c>
      <c r="B67" s="11" t="s">
        <v>373</v>
      </c>
      <c r="C67" s="52">
        <v>901</v>
      </c>
      <c r="D67" s="53" t="s">
        <v>59</v>
      </c>
      <c r="E67" s="41" t="s">
        <v>200</v>
      </c>
      <c r="F67" s="90">
        <v>100</v>
      </c>
      <c r="G67" s="40">
        <v>108.974</v>
      </c>
      <c r="H67" s="7"/>
    </row>
    <row r="68" spans="1:8" ht="33" customHeight="1" thickBot="1">
      <c r="A68" s="16">
        <v>63</v>
      </c>
      <c r="B68" s="11" t="s">
        <v>369</v>
      </c>
      <c r="C68" s="52">
        <v>901</v>
      </c>
      <c r="D68" s="53" t="s">
        <v>59</v>
      </c>
      <c r="E68" s="41" t="s">
        <v>200</v>
      </c>
      <c r="F68" s="90">
        <v>200</v>
      </c>
      <c r="G68" s="40">
        <v>6.2270000000000003</v>
      </c>
      <c r="H68" s="7"/>
    </row>
    <row r="69" spans="1:8" ht="72" thickBot="1">
      <c r="A69" s="11">
        <v>64</v>
      </c>
      <c r="B69" s="108" t="s">
        <v>428</v>
      </c>
      <c r="C69" s="52">
        <v>901</v>
      </c>
      <c r="D69" s="53" t="s">
        <v>59</v>
      </c>
      <c r="E69" s="55" t="s">
        <v>370</v>
      </c>
      <c r="F69" s="54"/>
      <c r="G69" s="40">
        <f>SUM(G70)</f>
        <v>301.10000000000002</v>
      </c>
      <c r="H69" s="7"/>
    </row>
    <row r="70" spans="1:8" ht="30.75" customHeight="1" thickBot="1">
      <c r="A70" s="16">
        <v>65</v>
      </c>
      <c r="B70" s="108" t="s">
        <v>369</v>
      </c>
      <c r="C70" s="52">
        <v>901</v>
      </c>
      <c r="D70" s="53" t="s">
        <v>59</v>
      </c>
      <c r="E70" s="55" t="s">
        <v>370</v>
      </c>
      <c r="F70" s="54">
        <v>200</v>
      </c>
      <c r="G70" s="49">
        <v>301.10000000000002</v>
      </c>
      <c r="H70" s="7"/>
    </row>
    <row r="71" spans="1:8" ht="15.75" thickBot="1">
      <c r="A71" s="11">
        <v>66</v>
      </c>
      <c r="B71" s="11" t="s">
        <v>5</v>
      </c>
      <c r="C71" s="52">
        <v>901</v>
      </c>
      <c r="D71" s="53" t="s">
        <v>430</v>
      </c>
      <c r="E71" s="53"/>
      <c r="F71" s="57"/>
      <c r="G71" s="40">
        <f>SUM(G72)</f>
        <v>1222.4000000000001</v>
      </c>
      <c r="H71" s="7"/>
    </row>
    <row r="72" spans="1:8" ht="15.75" thickBot="1">
      <c r="A72" s="16">
        <v>67</v>
      </c>
      <c r="B72" s="11" t="s">
        <v>6</v>
      </c>
      <c r="C72" s="52">
        <v>901</v>
      </c>
      <c r="D72" s="53" t="s">
        <v>60</v>
      </c>
      <c r="E72" s="53"/>
      <c r="F72" s="57"/>
      <c r="G72" s="40">
        <f>SUM(G73)</f>
        <v>1222.4000000000001</v>
      </c>
      <c r="H72" s="7"/>
    </row>
    <row r="73" spans="1:8" ht="43.5" thickBot="1">
      <c r="A73" s="11">
        <v>68</v>
      </c>
      <c r="B73" s="11" t="s">
        <v>267</v>
      </c>
      <c r="C73" s="52">
        <v>901</v>
      </c>
      <c r="D73" s="53" t="s">
        <v>60</v>
      </c>
      <c r="E73" s="41" t="s">
        <v>100</v>
      </c>
      <c r="F73" s="54"/>
      <c r="G73" s="40">
        <f>SUM(G74)</f>
        <v>1222.4000000000001</v>
      </c>
      <c r="H73" s="7"/>
    </row>
    <row r="74" spans="1:8" ht="43.5" thickBot="1">
      <c r="A74" s="16">
        <v>69</v>
      </c>
      <c r="B74" s="11" t="s">
        <v>269</v>
      </c>
      <c r="C74" s="52">
        <v>901</v>
      </c>
      <c r="D74" s="53" t="s">
        <v>60</v>
      </c>
      <c r="E74" s="41" t="s">
        <v>110</v>
      </c>
      <c r="F74" s="54"/>
      <c r="G74" s="40">
        <f>SUM(G75)</f>
        <v>1222.4000000000001</v>
      </c>
      <c r="H74" s="7"/>
    </row>
    <row r="75" spans="1:8" ht="43.5" thickBot="1">
      <c r="A75" s="11">
        <v>70</v>
      </c>
      <c r="B75" s="11" t="s">
        <v>34</v>
      </c>
      <c r="C75" s="52">
        <v>901</v>
      </c>
      <c r="D75" s="53" t="s">
        <v>60</v>
      </c>
      <c r="E75" s="41" t="s">
        <v>111</v>
      </c>
      <c r="F75" s="54"/>
      <c r="G75" s="40">
        <f>SUM(G76,G77)</f>
        <v>1222.4000000000001</v>
      </c>
      <c r="H75" s="7"/>
    </row>
    <row r="76" spans="1:8" ht="80.25" customHeight="1" thickBot="1">
      <c r="A76" s="16">
        <v>71</v>
      </c>
      <c r="B76" s="11" t="s">
        <v>373</v>
      </c>
      <c r="C76" s="52">
        <v>901</v>
      </c>
      <c r="D76" s="53" t="s">
        <v>60</v>
      </c>
      <c r="E76" s="41" t="s">
        <v>111</v>
      </c>
      <c r="F76" s="54">
        <v>100</v>
      </c>
      <c r="G76" s="40">
        <v>959.93100000000004</v>
      </c>
      <c r="H76" s="7"/>
    </row>
    <row r="77" spans="1:8" ht="32.25" customHeight="1" thickBot="1">
      <c r="A77" s="11">
        <v>72</v>
      </c>
      <c r="B77" s="11" t="s">
        <v>369</v>
      </c>
      <c r="C77" s="52">
        <v>901</v>
      </c>
      <c r="D77" s="53" t="s">
        <v>60</v>
      </c>
      <c r="E77" s="41" t="s">
        <v>111</v>
      </c>
      <c r="F77" s="54">
        <v>200</v>
      </c>
      <c r="G77" s="40">
        <v>262.46899999999999</v>
      </c>
      <c r="H77" s="7"/>
    </row>
    <row r="78" spans="1:8" ht="30" thickBot="1">
      <c r="A78" s="16">
        <v>73</v>
      </c>
      <c r="B78" s="58" t="s">
        <v>35</v>
      </c>
      <c r="C78" s="52">
        <v>901</v>
      </c>
      <c r="D78" s="53" t="s">
        <v>61</v>
      </c>
      <c r="E78" s="53"/>
      <c r="F78" s="60"/>
      <c r="G78" s="40">
        <f>SUM(G79,G86,G108)</f>
        <v>9516</v>
      </c>
      <c r="H78" s="7"/>
    </row>
    <row r="79" spans="1:8" ht="15.75" thickBot="1">
      <c r="A79" s="11">
        <v>74</v>
      </c>
      <c r="B79" s="11" t="s">
        <v>384</v>
      </c>
      <c r="C79" s="52">
        <v>901</v>
      </c>
      <c r="D79" s="18" t="s">
        <v>62</v>
      </c>
      <c r="E79" s="53"/>
      <c r="F79" s="54"/>
      <c r="G79" s="40">
        <f>SUM(G80)</f>
        <v>231</v>
      </c>
      <c r="H79" s="7"/>
    </row>
    <row r="80" spans="1:8" ht="43.5" thickBot="1">
      <c r="A80" s="16">
        <v>75</v>
      </c>
      <c r="B80" s="11" t="s">
        <v>270</v>
      </c>
      <c r="C80" s="52">
        <v>901</v>
      </c>
      <c r="D80" s="18" t="s">
        <v>62</v>
      </c>
      <c r="E80" s="41" t="s">
        <v>100</v>
      </c>
      <c r="F80" s="61"/>
      <c r="G80" s="40">
        <f>SUM(G81)</f>
        <v>231</v>
      </c>
      <c r="H80" s="7"/>
    </row>
    <row r="81" spans="1:8" ht="43.5" thickBot="1">
      <c r="A81" s="11">
        <v>76</v>
      </c>
      <c r="B81" s="11" t="s">
        <v>271</v>
      </c>
      <c r="C81" s="52">
        <v>901</v>
      </c>
      <c r="D81" s="18" t="s">
        <v>62</v>
      </c>
      <c r="E81" s="41" t="s">
        <v>110</v>
      </c>
      <c r="F81" s="54"/>
      <c r="G81" s="40">
        <f>SUM(G82,G84)</f>
        <v>231</v>
      </c>
      <c r="H81" s="7"/>
    </row>
    <row r="82" spans="1:8" ht="72" thickBot="1">
      <c r="A82" s="16">
        <v>77</v>
      </c>
      <c r="B82" s="11" t="s">
        <v>360</v>
      </c>
      <c r="C82" s="52">
        <v>901</v>
      </c>
      <c r="D82" s="18" t="s">
        <v>62</v>
      </c>
      <c r="E82" s="41" t="s">
        <v>259</v>
      </c>
      <c r="F82" s="54"/>
      <c r="G82" s="40">
        <f>SUM(G83)</f>
        <v>81</v>
      </c>
      <c r="H82" s="7"/>
    </row>
    <row r="83" spans="1:8" ht="33.75" customHeight="1" thickBot="1">
      <c r="A83" s="11">
        <v>78</v>
      </c>
      <c r="B83" s="11" t="s">
        <v>369</v>
      </c>
      <c r="C83" s="52">
        <v>901</v>
      </c>
      <c r="D83" s="18" t="s">
        <v>62</v>
      </c>
      <c r="E83" s="41" t="s">
        <v>259</v>
      </c>
      <c r="F83" s="54">
        <v>200</v>
      </c>
      <c r="G83" s="40">
        <v>81</v>
      </c>
      <c r="H83" s="7"/>
    </row>
    <row r="84" spans="1:8" ht="72" thickBot="1">
      <c r="A84" s="16">
        <v>79</v>
      </c>
      <c r="B84" s="11" t="s">
        <v>112</v>
      </c>
      <c r="C84" s="52">
        <v>901</v>
      </c>
      <c r="D84" s="18" t="s">
        <v>62</v>
      </c>
      <c r="E84" s="41" t="s">
        <v>260</v>
      </c>
      <c r="F84" s="54"/>
      <c r="G84" s="40">
        <f>SUM(G85)</f>
        <v>150</v>
      </c>
      <c r="H84" s="7"/>
    </row>
    <row r="85" spans="1:8" ht="33.75" customHeight="1" thickBot="1">
      <c r="A85" s="11">
        <v>80</v>
      </c>
      <c r="B85" s="11" t="s">
        <v>369</v>
      </c>
      <c r="C85" s="52">
        <v>901</v>
      </c>
      <c r="D85" s="18" t="s">
        <v>62</v>
      </c>
      <c r="E85" s="41" t="s">
        <v>260</v>
      </c>
      <c r="F85" s="54">
        <v>200</v>
      </c>
      <c r="G85" s="40">
        <v>150</v>
      </c>
      <c r="H85" s="7"/>
    </row>
    <row r="86" spans="1:8" ht="47.25" customHeight="1" thickBot="1">
      <c r="A86" s="16">
        <v>81</v>
      </c>
      <c r="B86" s="11" t="s">
        <v>385</v>
      </c>
      <c r="C86" s="52">
        <v>901</v>
      </c>
      <c r="D86" s="18" t="s">
        <v>63</v>
      </c>
      <c r="E86" s="41"/>
      <c r="F86" s="54"/>
      <c r="G86" s="40">
        <f>SUM(G87)</f>
        <v>8785</v>
      </c>
      <c r="H86" s="7"/>
    </row>
    <row r="87" spans="1:8" ht="43.5" thickBot="1">
      <c r="A87" s="11">
        <v>82</v>
      </c>
      <c r="B87" s="11" t="s">
        <v>267</v>
      </c>
      <c r="C87" s="52">
        <v>901</v>
      </c>
      <c r="D87" s="18" t="s">
        <v>63</v>
      </c>
      <c r="E87" s="41" t="s">
        <v>100</v>
      </c>
      <c r="F87" s="54"/>
      <c r="G87" s="40">
        <f>SUM(G88)</f>
        <v>8785</v>
      </c>
      <c r="H87" s="7"/>
    </row>
    <row r="88" spans="1:8" ht="48" customHeight="1" thickBot="1">
      <c r="A88" s="16">
        <v>83</v>
      </c>
      <c r="B88" s="11" t="s">
        <v>271</v>
      </c>
      <c r="C88" s="52">
        <v>901</v>
      </c>
      <c r="D88" s="18" t="s">
        <v>63</v>
      </c>
      <c r="E88" s="41" t="s">
        <v>110</v>
      </c>
      <c r="F88" s="54"/>
      <c r="G88" s="40">
        <f>SUM(G89,G91,G93,G95,G97,G99,G101,G103,G106)</f>
        <v>8785</v>
      </c>
      <c r="H88" s="7"/>
    </row>
    <row r="89" spans="1:8" ht="29.25" thickBot="1">
      <c r="A89" s="11">
        <v>84</v>
      </c>
      <c r="B89" s="11" t="s">
        <v>201</v>
      </c>
      <c r="C89" s="52">
        <v>901</v>
      </c>
      <c r="D89" s="18" t="s">
        <v>63</v>
      </c>
      <c r="E89" s="41" t="s">
        <v>162</v>
      </c>
      <c r="F89" s="54"/>
      <c r="G89" s="40">
        <f>SUM(G90)</f>
        <v>150</v>
      </c>
      <c r="H89" s="7"/>
    </row>
    <row r="90" spans="1:8" ht="33" customHeight="1" thickBot="1">
      <c r="A90" s="16">
        <v>85</v>
      </c>
      <c r="B90" s="11" t="s">
        <v>369</v>
      </c>
      <c r="C90" s="52">
        <v>901</v>
      </c>
      <c r="D90" s="18" t="s">
        <v>63</v>
      </c>
      <c r="E90" s="41" t="s">
        <v>162</v>
      </c>
      <c r="F90" s="54">
        <v>200</v>
      </c>
      <c r="G90" s="40">
        <v>150</v>
      </c>
      <c r="H90" s="7"/>
    </row>
    <row r="91" spans="1:8" ht="46.5" customHeight="1" thickBot="1">
      <c r="A91" s="11">
        <v>86</v>
      </c>
      <c r="B91" s="11" t="s">
        <v>192</v>
      </c>
      <c r="C91" s="52">
        <v>901</v>
      </c>
      <c r="D91" s="18" t="s">
        <v>63</v>
      </c>
      <c r="E91" s="41" t="s">
        <v>163</v>
      </c>
      <c r="F91" s="54"/>
      <c r="G91" s="40">
        <f>SUM(G92)</f>
        <v>250</v>
      </c>
      <c r="H91" s="7"/>
    </row>
    <row r="92" spans="1:8" ht="30" customHeight="1" thickBot="1">
      <c r="A92" s="16">
        <v>87</v>
      </c>
      <c r="B92" s="11" t="s">
        <v>369</v>
      </c>
      <c r="C92" s="52">
        <v>901</v>
      </c>
      <c r="D92" s="18" t="s">
        <v>63</v>
      </c>
      <c r="E92" s="41" t="s">
        <v>163</v>
      </c>
      <c r="F92" s="54">
        <v>200</v>
      </c>
      <c r="G92" s="40">
        <v>250</v>
      </c>
      <c r="H92" s="7"/>
    </row>
    <row r="93" spans="1:8" ht="43.5" thickBot="1">
      <c r="A93" s="11">
        <v>88</v>
      </c>
      <c r="B93" s="62" t="s">
        <v>113</v>
      </c>
      <c r="C93" s="52">
        <v>901</v>
      </c>
      <c r="D93" s="18" t="s">
        <v>63</v>
      </c>
      <c r="E93" s="41" t="s">
        <v>262</v>
      </c>
      <c r="F93" s="54"/>
      <c r="G93" s="40">
        <f>SUM(G94)</f>
        <v>200</v>
      </c>
      <c r="H93" s="7"/>
    </row>
    <row r="94" spans="1:8" ht="30" customHeight="1" thickBot="1">
      <c r="A94" s="16">
        <v>89</v>
      </c>
      <c r="B94" s="11" t="s">
        <v>369</v>
      </c>
      <c r="C94" s="52">
        <v>901</v>
      </c>
      <c r="D94" s="18" t="s">
        <v>63</v>
      </c>
      <c r="E94" s="41" t="s">
        <v>262</v>
      </c>
      <c r="F94" s="54">
        <v>200</v>
      </c>
      <c r="G94" s="40">
        <v>200</v>
      </c>
      <c r="H94" s="7"/>
    </row>
    <row r="95" spans="1:8" ht="29.25" thickBot="1">
      <c r="A95" s="11">
        <v>90</v>
      </c>
      <c r="B95" s="62" t="s">
        <v>114</v>
      </c>
      <c r="C95" s="52">
        <v>901</v>
      </c>
      <c r="D95" s="18" t="s">
        <v>63</v>
      </c>
      <c r="E95" s="41" t="s">
        <v>263</v>
      </c>
      <c r="F95" s="54"/>
      <c r="G95" s="40">
        <f>SUM(G96)</f>
        <v>200</v>
      </c>
      <c r="H95" s="7"/>
    </row>
    <row r="96" spans="1:8" ht="32.25" customHeight="1" thickBot="1">
      <c r="A96" s="16">
        <v>91</v>
      </c>
      <c r="B96" s="11" t="s">
        <v>369</v>
      </c>
      <c r="C96" s="52">
        <v>901</v>
      </c>
      <c r="D96" s="18" t="s">
        <v>63</v>
      </c>
      <c r="E96" s="41" t="s">
        <v>263</v>
      </c>
      <c r="F96" s="54">
        <v>200</v>
      </c>
      <c r="G96" s="40">
        <v>200</v>
      </c>
      <c r="H96" s="7"/>
    </row>
    <row r="97" spans="1:8" ht="29.25" thickBot="1">
      <c r="A97" s="11">
        <v>92</v>
      </c>
      <c r="B97" s="62" t="s">
        <v>190</v>
      </c>
      <c r="C97" s="52">
        <v>901</v>
      </c>
      <c r="D97" s="18" t="s">
        <v>63</v>
      </c>
      <c r="E97" s="41" t="s">
        <v>164</v>
      </c>
      <c r="F97" s="54"/>
      <c r="G97" s="40">
        <f>SUM(G98)</f>
        <v>180</v>
      </c>
      <c r="H97" s="7"/>
    </row>
    <row r="98" spans="1:8" ht="30.75" customHeight="1" thickBot="1">
      <c r="A98" s="16">
        <v>93</v>
      </c>
      <c r="B98" s="11" t="s">
        <v>369</v>
      </c>
      <c r="C98" s="11">
        <v>901</v>
      </c>
      <c r="D98" s="18" t="s">
        <v>63</v>
      </c>
      <c r="E98" s="41" t="s">
        <v>164</v>
      </c>
      <c r="F98" s="90">
        <v>200</v>
      </c>
      <c r="G98" s="40">
        <v>180</v>
      </c>
      <c r="H98" s="7"/>
    </row>
    <row r="99" spans="1:8" ht="43.5" thickBot="1">
      <c r="A99" s="11">
        <v>94</v>
      </c>
      <c r="B99" s="62" t="s">
        <v>191</v>
      </c>
      <c r="C99" s="52">
        <v>901</v>
      </c>
      <c r="D99" s="18" t="s">
        <v>63</v>
      </c>
      <c r="E99" s="41" t="s">
        <v>165</v>
      </c>
      <c r="F99" s="54"/>
      <c r="G99" s="40">
        <f>SUM(G100)</f>
        <v>102</v>
      </c>
      <c r="H99" s="7"/>
    </row>
    <row r="100" spans="1:8" ht="34.5" customHeight="1" thickBot="1">
      <c r="A100" s="16">
        <v>95</v>
      </c>
      <c r="B100" s="11" t="s">
        <v>369</v>
      </c>
      <c r="C100" s="52">
        <v>901</v>
      </c>
      <c r="D100" s="18" t="s">
        <v>63</v>
      </c>
      <c r="E100" s="41" t="s">
        <v>165</v>
      </c>
      <c r="F100" s="54">
        <v>200</v>
      </c>
      <c r="G100" s="40">
        <v>102</v>
      </c>
      <c r="H100" s="7"/>
    </row>
    <row r="101" spans="1:8" s="121" customFormat="1" ht="43.5" thickBot="1">
      <c r="A101" s="11">
        <v>96</v>
      </c>
      <c r="B101" s="62" t="s">
        <v>399</v>
      </c>
      <c r="C101" s="52">
        <v>901</v>
      </c>
      <c r="D101" s="18" t="s">
        <v>63</v>
      </c>
      <c r="E101" s="41" t="s">
        <v>257</v>
      </c>
      <c r="F101" s="54"/>
      <c r="G101" s="40">
        <f>SUM(G102)</f>
        <v>200</v>
      </c>
      <c r="H101" s="120"/>
    </row>
    <row r="102" spans="1:8" s="121" customFormat="1" ht="34.5" customHeight="1" thickBot="1">
      <c r="A102" s="16">
        <v>97</v>
      </c>
      <c r="B102" s="11" t="s">
        <v>369</v>
      </c>
      <c r="C102" s="52">
        <v>901</v>
      </c>
      <c r="D102" s="18" t="s">
        <v>63</v>
      </c>
      <c r="E102" s="41" t="s">
        <v>257</v>
      </c>
      <c r="F102" s="54">
        <v>200</v>
      </c>
      <c r="G102" s="40">
        <v>200</v>
      </c>
      <c r="H102" s="120"/>
    </row>
    <row r="103" spans="1:8" s="121" customFormat="1" ht="57.75" thickBot="1">
      <c r="A103" s="11">
        <v>98</v>
      </c>
      <c r="B103" s="62" t="s">
        <v>303</v>
      </c>
      <c r="C103" s="52">
        <v>901</v>
      </c>
      <c r="D103" s="18" t="s">
        <v>63</v>
      </c>
      <c r="E103" s="41" t="s">
        <v>258</v>
      </c>
      <c r="F103" s="54"/>
      <c r="G103" s="40">
        <f>SUM(G104,G105)</f>
        <v>7398</v>
      </c>
      <c r="H103" s="120"/>
    </row>
    <row r="104" spans="1:8" s="121" customFormat="1" ht="75.75" customHeight="1" thickBot="1">
      <c r="A104" s="16">
        <v>99</v>
      </c>
      <c r="B104" s="11" t="s">
        <v>373</v>
      </c>
      <c r="C104" s="52">
        <v>901</v>
      </c>
      <c r="D104" s="18" t="s">
        <v>63</v>
      </c>
      <c r="E104" s="41" t="s">
        <v>258</v>
      </c>
      <c r="F104" s="54">
        <v>100</v>
      </c>
      <c r="G104" s="40">
        <v>6080</v>
      </c>
      <c r="H104" s="120"/>
    </row>
    <row r="105" spans="1:8" s="121" customFormat="1" ht="34.5" customHeight="1" thickBot="1">
      <c r="A105" s="11">
        <v>100</v>
      </c>
      <c r="B105" s="11" t="s">
        <v>369</v>
      </c>
      <c r="C105" s="52">
        <v>901</v>
      </c>
      <c r="D105" s="18" t="s">
        <v>63</v>
      </c>
      <c r="E105" s="41" t="s">
        <v>258</v>
      </c>
      <c r="F105" s="54">
        <v>200</v>
      </c>
      <c r="G105" s="40">
        <v>1318</v>
      </c>
      <c r="H105" s="120"/>
    </row>
    <row r="106" spans="1:8" s="121" customFormat="1" ht="15.75" thickBot="1">
      <c r="A106" s="16">
        <v>101</v>
      </c>
      <c r="B106" s="62" t="s">
        <v>160</v>
      </c>
      <c r="C106" s="52">
        <v>901</v>
      </c>
      <c r="D106" s="18" t="s">
        <v>63</v>
      </c>
      <c r="E106" s="41" t="s">
        <v>261</v>
      </c>
      <c r="F106" s="54"/>
      <c r="G106" s="40">
        <f>SUM(G107)</f>
        <v>105</v>
      </c>
      <c r="H106" s="120"/>
    </row>
    <row r="107" spans="1:8" s="121" customFormat="1" ht="34.5" customHeight="1" thickBot="1">
      <c r="A107" s="11">
        <v>102</v>
      </c>
      <c r="B107" s="11" t="s">
        <v>369</v>
      </c>
      <c r="C107" s="52">
        <v>901</v>
      </c>
      <c r="D107" s="18" t="s">
        <v>63</v>
      </c>
      <c r="E107" s="41" t="s">
        <v>261</v>
      </c>
      <c r="F107" s="54">
        <v>200</v>
      </c>
      <c r="G107" s="40">
        <v>105</v>
      </c>
      <c r="H107" s="120"/>
    </row>
    <row r="108" spans="1:8" ht="43.5" thickBot="1">
      <c r="A108" s="16">
        <v>103</v>
      </c>
      <c r="B108" s="11" t="s">
        <v>271</v>
      </c>
      <c r="C108" s="63">
        <v>901</v>
      </c>
      <c r="D108" s="18" t="s">
        <v>116</v>
      </c>
      <c r="E108" s="41" t="s">
        <v>110</v>
      </c>
      <c r="F108" s="64"/>
      <c r="G108" s="40">
        <f>SUM(G109,G111,G113,G115,G117)</f>
        <v>500</v>
      </c>
      <c r="H108" s="7"/>
    </row>
    <row r="109" spans="1:8" ht="43.5" thickBot="1">
      <c r="A109" s="11">
        <v>104</v>
      </c>
      <c r="B109" s="11" t="s">
        <v>193</v>
      </c>
      <c r="C109" s="63">
        <v>901</v>
      </c>
      <c r="D109" s="18" t="s">
        <v>116</v>
      </c>
      <c r="E109" s="41" t="s">
        <v>166</v>
      </c>
      <c r="F109" s="64"/>
      <c r="G109" s="40">
        <f>SUM(G110)</f>
        <v>190</v>
      </c>
      <c r="H109" s="7"/>
    </row>
    <row r="110" spans="1:8" ht="33" customHeight="1" thickBot="1">
      <c r="A110" s="16">
        <v>105</v>
      </c>
      <c r="B110" s="11" t="s">
        <v>369</v>
      </c>
      <c r="C110" s="63">
        <v>901</v>
      </c>
      <c r="D110" s="18" t="s">
        <v>116</v>
      </c>
      <c r="E110" s="41" t="s">
        <v>166</v>
      </c>
      <c r="F110" s="64">
        <v>200</v>
      </c>
      <c r="G110" s="40">
        <v>190</v>
      </c>
      <c r="H110" s="7"/>
    </row>
    <row r="111" spans="1:8" ht="29.25" thickBot="1">
      <c r="A111" s="11">
        <v>106</v>
      </c>
      <c r="B111" s="11" t="s">
        <v>115</v>
      </c>
      <c r="C111" s="63">
        <v>901</v>
      </c>
      <c r="D111" s="18" t="s">
        <v>116</v>
      </c>
      <c r="E111" s="41" t="s">
        <v>264</v>
      </c>
      <c r="F111" s="64"/>
      <c r="G111" s="40">
        <f>SUM(G112)</f>
        <v>280</v>
      </c>
      <c r="H111" s="7"/>
    </row>
    <row r="112" spans="1:8" ht="45.75" customHeight="1" thickBot="1">
      <c r="A112" s="16">
        <v>107</v>
      </c>
      <c r="B112" s="11" t="s">
        <v>374</v>
      </c>
      <c r="C112" s="63">
        <v>901</v>
      </c>
      <c r="D112" s="18" t="s">
        <v>116</v>
      </c>
      <c r="E112" s="41" t="s">
        <v>264</v>
      </c>
      <c r="F112" s="64">
        <v>600</v>
      </c>
      <c r="G112" s="40">
        <v>280</v>
      </c>
      <c r="H112" s="7"/>
    </row>
    <row r="113" spans="1:8" ht="33" customHeight="1" thickBot="1">
      <c r="A113" s="11">
        <v>108</v>
      </c>
      <c r="B113" s="11" t="s">
        <v>161</v>
      </c>
      <c r="C113" s="63">
        <v>901</v>
      </c>
      <c r="D113" s="18" t="s">
        <v>116</v>
      </c>
      <c r="E113" s="41" t="s">
        <v>265</v>
      </c>
      <c r="F113" s="64"/>
      <c r="G113" s="40">
        <f>SUM(G114)</f>
        <v>20</v>
      </c>
      <c r="H113" s="7"/>
    </row>
    <row r="114" spans="1:8" ht="33.75" customHeight="1" thickBot="1">
      <c r="A114" s="16">
        <v>109</v>
      </c>
      <c r="B114" s="11" t="s">
        <v>369</v>
      </c>
      <c r="C114" s="63">
        <v>901</v>
      </c>
      <c r="D114" s="18" t="s">
        <v>116</v>
      </c>
      <c r="E114" s="41" t="s">
        <v>265</v>
      </c>
      <c r="F114" s="64">
        <v>200</v>
      </c>
      <c r="G114" s="40">
        <v>20</v>
      </c>
      <c r="H114" s="7"/>
    </row>
    <row r="115" spans="1:8" ht="57.75" thickBot="1">
      <c r="A115" s="11">
        <v>110</v>
      </c>
      <c r="B115" s="16" t="s">
        <v>329</v>
      </c>
      <c r="C115" s="63">
        <v>901</v>
      </c>
      <c r="D115" s="18" t="s">
        <v>116</v>
      </c>
      <c r="E115" s="150" t="s">
        <v>426</v>
      </c>
      <c r="F115" s="11"/>
      <c r="G115" s="40">
        <f>SUM(G116)</f>
        <v>5</v>
      </c>
      <c r="H115" s="7"/>
    </row>
    <row r="116" spans="1:8" ht="33" customHeight="1" thickBot="1">
      <c r="A116" s="16">
        <v>111</v>
      </c>
      <c r="B116" s="11" t="s">
        <v>369</v>
      </c>
      <c r="C116" s="63">
        <v>901</v>
      </c>
      <c r="D116" s="18" t="s">
        <v>116</v>
      </c>
      <c r="E116" s="150" t="s">
        <v>426</v>
      </c>
      <c r="F116" s="90">
        <v>200</v>
      </c>
      <c r="G116" s="40">
        <v>5</v>
      </c>
      <c r="H116" s="7"/>
    </row>
    <row r="117" spans="1:8" ht="43.5" thickBot="1">
      <c r="A117" s="11">
        <v>112</v>
      </c>
      <c r="B117" s="16" t="s">
        <v>368</v>
      </c>
      <c r="C117" s="63">
        <v>901</v>
      </c>
      <c r="D117" s="18" t="s">
        <v>116</v>
      </c>
      <c r="E117" s="151" t="s">
        <v>427</v>
      </c>
      <c r="F117" s="11"/>
      <c r="G117" s="40">
        <f>SUM(G118)</f>
        <v>5</v>
      </c>
      <c r="H117" s="7"/>
    </row>
    <row r="118" spans="1:8" ht="31.5" customHeight="1" thickBot="1">
      <c r="A118" s="16">
        <v>113</v>
      </c>
      <c r="B118" s="11" t="s">
        <v>369</v>
      </c>
      <c r="C118" s="63">
        <v>901</v>
      </c>
      <c r="D118" s="18" t="s">
        <v>116</v>
      </c>
      <c r="E118" s="151" t="s">
        <v>427</v>
      </c>
      <c r="F118" s="90">
        <v>200</v>
      </c>
      <c r="G118" s="40">
        <v>5</v>
      </c>
      <c r="H118" s="7"/>
    </row>
    <row r="119" spans="1:8" ht="15.75" thickBot="1">
      <c r="A119" s="11">
        <v>114</v>
      </c>
      <c r="B119" s="11" t="s">
        <v>7</v>
      </c>
      <c r="C119" s="63">
        <v>901</v>
      </c>
      <c r="D119" s="18" t="s">
        <v>64</v>
      </c>
      <c r="E119" s="41"/>
      <c r="F119" s="11"/>
      <c r="G119" s="40">
        <f>SUM(G120,G124,G131,G136,G147)</f>
        <v>128206.89</v>
      </c>
      <c r="H119" s="7"/>
    </row>
    <row r="120" spans="1:8" ht="15.75" thickBot="1">
      <c r="A120" s="16">
        <v>115</v>
      </c>
      <c r="B120" s="11" t="s">
        <v>8</v>
      </c>
      <c r="C120" s="63">
        <v>901</v>
      </c>
      <c r="D120" s="18" t="s">
        <v>65</v>
      </c>
      <c r="E120" s="41"/>
      <c r="F120" s="17"/>
      <c r="G120" s="40">
        <f>SUM(G121)</f>
        <v>449.4</v>
      </c>
      <c r="H120" s="7"/>
    </row>
    <row r="121" spans="1:8" ht="15.75" thickBot="1">
      <c r="A121" s="11">
        <v>116</v>
      </c>
      <c r="B121" s="11" t="s">
        <v>348</v>
      </c>
      <c r="C121" s="65">
        <v>901</v>
      </c>
      <c r="D121" s="100" t="s">
        <v>65</v>
      </c>
      <c r="E121" s="41" t="s">
        <v>94</v>
      </c>
      <c r="F121" s="11"/>
      <c r="G121" s="40">
        <f>SUM(G122)</f>
        <v>449.4</v>
      </c>
      <c r="H121" s="7"/>
    </row>
    <row r="122" spans="1:8" ht="57.75" thickBot="1">
      <c r="A122" s="16">
        <v>117</v>
      </c>
      <c r="B122" s="66" t="s">
        <v>117</v>
      </c>
      <c r="C122" s="101">
        <v>901</v>
      </c>
      <c r="D122" s="102" t="s">
        <v>65</v>
      </c>
      <c r="E122" s="41" t="s">
        <v>205</v>
      </c>
      <c r="F122" s="11"/>
      <c r="G122" s="40">
        <f>SUM(G123)</f>
        <v>449.4</v>
      </c>
      <c r="H122" s="7"/>
    </row>
    <row r="123" spans="1:8" ht="30.75" customHeight="1" thickBot="1">
      <c r="A123" s="11">
        <v>118</v>
      </c>
      <c r="B123" s="11" t="s">
        <v>369</v>
      </c>
      <c r="C123" s="63">
        <v>901</v>
      </c>
      <c r="D123" s="18" t="s">
        <v>65</v>
      </c>
      <c r="E123" s="41" t="s">
        <v>205</v>
      </c>
      <c r="F123" s="90">
        <v>200</v>
      </c>
      <c r="G123" s="40">
        <v>449.4</v>
      </c>
      <c r="H123" s="7"/>
    </row>
    <row r="124" spans="1:8" ht="18" customHeight="1" thickBot="1">
      <c r="A124" s="16">
        <v>119</v>
      </c>
      <c r="B124" s="11" t="s">
        <v>156</v>
      </c>
      <c r="C124" s="63">
        <v>901</v>
      </c>
      <c r="D124" s="18" t="s">
        <v>66</v>
      </c>
      <c r="E124" s="67"/>
      <c r="F124" s="98"/>
      <c r="G124" s="40">
        <f>SUM(G125)</f>
        <v>200</v>
      </c>
      <c r="H124" s="7"/>
    </row>
    <row r="125" spans="1:8" ht="43.5" thickBot="1">
      <c r="A125" s="11">
        <v>120</v>
      </c>
      <c r="B125" s="11" t="s">
        <v>267</v>
      </c>
      <c r="C125" s="63">
        <v>901</v>
      </c>
      <c r="D125" s="18" t="s">
        <v>66</v>
      </c>
      <c r="E125" s="41" t="s">
        <v>100</v>
      </c>
      <c r="F125" s="105"/>
      <c r="G125" s="40">
        <f>SUM(G126)</f>
        <v>200</v>
      </c>
      <c r="H125" s="7"/>
    </row>
    <row r="126" spans="1:8" ht="33" customHeight="1" thickBot="1">
      <c r="A126" s="16">
        <v>121</v>
      </c>
      <c r="B126" s="11" t="s">
        <v>272</v>
      </c>
      <c r="C126" s="63">
        <v>901</v>
      </c>
      <c r="D126" s="18" t="s">
        <v>66</v>
      </c>
      <c r="E126" s="41" t="s">
        <v>119</v>
      </c>
      <c r="F126" s="90"/>
      <c r="G126" s="40">
        <f>SUM(G127,G129)</f>
        <v>200</v>
      </c>
      <c r="H126" s="7"/>
    </row>
    <row r="127" spans="1:8" ht="29.25" thickBot="1">
      <c r="A127" s="11">
        <v>122</v>
      </c>
      <c r="B127" s="11" t="s">
        <v>167</v>
      </c>
      <c r="C127" s="63">
        <v>901</v>
      </c>
      <c r="D127" s="18" t="s">
        <v>66</v>
      </c>
      <c r="E127" s="41" t="s">
        <v>206</v>
      </c>
      <c r="F127" s="90"/>
      <c r="G127" s="40">
        <f>SUM(G128)</f>
        <v>170</v>
      </c>
      <c r="H127" s="7"/>
    </row>
    <row r="128" spans="1:8" ht="30.75" customHeight="1" thickBot="1">
      <c r="A128" s="16">
        <v>123</v>
      </c>
      <c r="B128" s="11" t="s">
        <v>369</v>
      </c>
      <c r="C128" s="47">
        <v>901</v>
      </c>
      <c r="D128" s="18" t="s">
        <v>66</v>
      </c>
      <c r="E128" s="41" t="s">
        <v>206</v>
      </c>
      <c r="F128" s="90">
        <v>200</v>
      </c>
      <c r="G128" s="40">
        <v>170</v>
      </c>
      <c r="H128" s="7"/>
    </row>
    <row r="129" spans="1:8" ht="15.75" thickBot="1">
      <c r="A129" s="11">
        <v>124</v>
      </c>
      <c r="B129" s="11" t="s">
        <v>194</v>
      </c>
      <c r="C129" s="63">
        <v>901</v>
      </c>
      <c r="D129" s="18" t="s">
        <v>66</v>
      </c>
      <c r="E129" s="41" t="s">
        <v>169</v>
      </c>
      <c r="F129" s="90"/>
      <c r="G129" s="40">
        <f>SUM(G130)</f>
        <v>30</v>
      </c>
      <c r="H129" s="7"/>
    </row>
    <row r="130" spans="1:8" ht="33" customHeight="1" thickBot="1">
      <c r="A130" s="16">
        <v>125</v>
      </c>
      <c r="B130" s="11" t="s">
        <v>369</v>
      </c>
      <c r="C130" s="63">
        <v>901</v>
      </c>
      <c r="D130" s="18" t="s">
        <v>66</v>
      </c>
      <c r="E130" s="41" t="s">
        <v>169</v>
      </c>
      <c r="F130" s="90">
        <v>200</v>
      </c>
      <c r="G130" s="40">
        <v>30</v>
      </c>
      <c r="H130" s="7"/>
    </row>
    <row r="131" spans="1:8" ht="15" customHeight="1" thickBot="1">
      <c r="A131" s="11">
        <v>126</v>
      </c>
      <c r="B131" s="11" t="s">
        <v>9</v>
      </c>
      <c r="C131" s="63">
        <v>901</v>
      </c>
      <c r="D131" s="18" t="s">
        <v>67</v>
      </c>
      <c r="E131" s="67"/>
      <c r="F131" s="68"/>
      <c r="G131" s="40">
        <f>SUM(G132)</f>
        <v>1545</v>
      </c>
      <c r="H131" s="7"/>
    </row>
    <row r="132" spans="1:8" ht="43.5" thickBot="1">
      <c r="A132" s="16">
        <v>127</v>
      </c>
      <c r="B132" s="11" t="s">
        <v>267</v>
      </c>
      <c r="C132" s="63">
        <v>901</v>
      </c>
      <c r="D132" s="18" t="s">
        <v>67</v>
      </c>
      <c r="E132" s="41" t="s">
        <v>100</v>
      </c>
      <c r="F132" s="17"/>
      <c r="G132" s="40">
        <f>SUM(G133)</f>
        <v>1545</v>
      </c>
      <c r="H132" s="7"/>
    </row>
    <row r="133" spans="1:8" ht="61.5" customHeight="1" thickBot="1">
      <c r="A133" s="11">
        <v>128</v>
      </c>
      <c r="B133" s="11" t="s">
        <v>273</v>
      </c>
      <c r="C133" s="63">
        <v>901</v>
      </c>
      <c r="D133" s="18" t="s">
        <v>67</v>
      </c>
      <c r="E133" s="41" t="s">
        <v>120</v>
      </c>
      <c r="F133" s="11"/>
      <c r="G133" s="40">
        <f>SUM(G134)</f>
        <v>1545</v>
      </c>
      <c r="H133" s="7"/>
    </row>
    <row r="134" spans="1:8" ht="29.25" thickBot="1">
      <c r="A134" s="16">
        <v>129</v>
      </c>
      <c r="B134" s="12" t="s">
        <v>202</v>
      </c>
      <c r="C134" s="63">
        <v>901</v>
      </c>
      <c r="D134" s="18" t="s">
        <v>67</v>
      </c>
      <c r="E134" s="41" t="s">
        <v>207</v>
      </c>
      <c r="F134" s="11"/>
      <c r="G134" s="40">
        <f>SUM(G135)</f>
        <v>1545</v>
      </c>
      <c r="H134" s="7"/>
    </row>
    <row r="135" spans="1:8" ht="18" customHeight="1" thickBot="1">
      <c r="A135" s="11">
        <v>130</v>
      </c>
      <c r="B135" s="11" t="s">
        <v>372</v>
      </c>
      <c r="C135" s="63">
        <v>901</v>
      </c>
      <c r="D135" s="18" t="s">
        <v>67</v>
      </c>
      <c r="E135" s="41" t="s">
        <v>207</v>
      </c>
      <c r="F135" s="90">
        <v>800</v>
      </c>
      <c r="G135" s="40">
        <v>1545</v>
      </c>
      <c r="H135" s="7"/>
    </row>
    <row r="136" spans="1:8" s="121" customFormat="1" ht="15.75" thickBot="1">
      <c r="A136" s="11">
        <v>131</v>
      </c>
      <c r="B136" s="11" t="s">
        <v>155</v>
      </c>
      <c r="C136" s="52">
        <v>901</v>
      </c>
      <c r="D136" s="69" t="s">
        <v>68</v>
      </c>
      <c r="E136" s="41"/>
      <c r="F136" s="90"/>
      <c r="G136" s="40">
        <f>SUM(G137)</f>
        <v>99219.49</v>
      </c>
      <c r="H136" s="148"/>
    </row>
    <row r="137" spans="1:8" ht="43.5" thickBot="1">
      <c r="A137" s="11">
        <v>132</v>
      </c>
      <c r="B137" s="11" t="s">
        <v>267</v>
      </c>
      <c r="C137" s="63">
        <v>901</v>
      </c>
      <c r="D137" s="18" t="s">
        <v>68</v>
      </c>
      <c r="E137" s="41" t="s">
        <v>100</v>
      </c>
      <c r="F137" s="105"/>
      <c r="G137" s="40">
        <f>SUM(G138)</f>
        <v>99219.49</v>
      </c>
      <c r="H137" s="7"/>
    </row>
    <row r="138" spans="1:8" ht="57.75" thickBot="1">
      <c r="A138" s="16">
        <v>133</v>
      </c>
      <c r="B138" s="11" t="s">
        <v>273</v>
      </c>
      <c r="C138" s="63">
        <v>901</v>
      </c>
      <c r="D138" s="18" t="s">
        <v>68</v>
      </c>
      <c r="E138" s="41" t="s">
        <v>120</v>
      </c>
      <c r="F138" s="90"/>
      <c r="G138" s="40">
        <f>SUM(G139,G141,G145,G143)</f>
        <v>99219.49</v>
      </c>
      <c r="H138" s="7"/>
    </row>
    <row r="139" spans="1:8" ht="43.5" thickBot="1">
      <c r="A139" s="11">
        <v>134</v>
      </c>
      <c r="B139" s="11" t="s">
        <v>301</v>
      </c>
      <c r="C139" s="63">
        <v>901</v>
      </c>
      <c r="D139" s="18" t="s">
        <v>68</v>
      </c>
      <c r="E139" s="41" t="s">
        <v>170</v>
      </c>
      <c r="F139" s="90"/>
      <c r="G139" s="40">
        <f>SUM(G140)</f>
        <v>29464.427820000001</v>
      </c>
      <c r="H139" s="7"/>
    </row>
    <row r="140" spans="1:8" ht="31.5" customHeight="1" thickBot="1">
      <c r="A140" s="16">
        <v>135</v>
      </c>
      <c r="B140" s="11" t="s">
        <v>369</v>
      </c>
      <c r="C140" s="63">
        <v>901</v>
      </c>
      <c r="D140" s="18" t="s">
        <v>68</v>
      </c>
      <c r="E140" s="41" t="s">
        <v>170</v>
      </c>
      <c r="F140" s="90">
        <v>200</v>
      </c>
      <c r="G140" s="49">
        <v>29464.427820000001</v>
      </c>
      <c r="H140" s="7"/>
    </row>
    <row r="141" spans="1:8" ht="24.75" customHeight="1" thickBot="1">
      <c r="A141" s="11">
        <v>136</v>
      </c>
      <c r="B141" s="122" t="s">
        <v>168</v>
      </c>
      <c r="C141" s="63">
        <v>901</v>
      </c>
      <c r="D141" s="18" t="s">
        <v>68</v>
      </c>
      <c r="E141" s="41" t="s">
        <v>410</v>
      </c>
      <c r="F141" s="105"/>
      <c r="G141" s="40">
        <f>SUM(G142)</f>
        <v>500</v>
      </c>
      <c r="H141" s="7"/>
    </row>
    <row r="142" spans="1:8" ht="32.25" customHeight="1" thickBot="1">
      <c r="A142" s="16">
        <v>137</v>
      </c>
      <c r="B142" s="11" t="s">
        <v>369</v>
      </c>
      <c r="C142" s="63">
        <v>901</v>
      </c>
      <c r="D142" s="18" t="s">
        <v>68</v>
      </c>
      <c r="E142" s="41" t="s">
        <v>410</v>
      </c>
      <c r="F142" s="90">
        <v>200</v>
      </c>
      <c r="G142" s="40">
        <v>500</v>
      </c>
      <c r="H142" s="7"/>
    </row>
    <row r="143" spans="1:8" ht="29.25" thickBot="1">
      <c r="A143" s="11">
        <v>138</v>
      </c>
      <c r="B143" s="11" t="s">
        <v>422</v>
      </c>
      <c r="C143" s="63">
        <v>901</v>
      </c>
      <c r="D143" s="18" t="s">
        <v>68</v>
      </c>
      <c r="E143" s="41" t="s">
        <v>423</v>
      </c>
      <c r="F143" s="90"/>
      <c r="G143" s="40">
        <f>SUM(G144)</f>
        <v>31563</v>
      </c>
      <c r="H143" s="7"/>
    </row>
    <row r="144" spans="1:8" ht="31.5" customHeight="1" thickBot="1">
      <c r="A144" s="16">
        <v>139</v>
      </c>
      <c r="B144" s="11" t="s">
        <v>369</v>
      </c>
      <c r="C144" s="63">
        <v>901</v>
      </c>
      <c r="D144" s="18" t="s">
        <v>68</v>
      </c>
      <c r="E144" s="41" t="s">
        <v>423</v>
      </c>
      <c r="F144" s="90">
        <v>200</v>
      </c>
      <c r="G144" s="49">
        <v>31563</v>
      </c>
      <c r="H144" s="7"/>
    </row>
    <row r="145" spans="1:8" ht="43.5" thickBot="1">
      <c r="A145" s="11">
        <v>138</v>
      </c>
      <c r="B145" s="11" t="s">
        <v>302</v>
      </c>
      <c r="C145" s="63">
        <v>901</v>
      </c>
      <c r="D145" s="18" t="s">
        <v>68</v>
      </c>
      <c r="E145" s="41" t="s">
        <v>171</v>
      </c>
      <c r="F145" s="90"/>
      <c r="G145" s="40">
        <f>SUM(G146)</f>
        <v>37692.062180000001</v>
      </c>
      <c r="H145" s="7"/>
    </row>
    <row r="146" spans="1:8" ht="31.5" customHeight="1" thickBot="1">
      <c r="A146" s="16">
        <v>139</v>
      </c>
      <c r="B146" s="11" t="s">
        <v>369</v>
      </c>
      <c r="C146" s="63">
        <v>901</v>
      </c>
      <c r="D146" s="18" t="s">
        <v>68</v>
      </c>
      <c r="E146" s="41" t="s">
        <v>171</v>
      </c>
      <c r="F146" s="90">
        <v>200</v>
      </c>
      <c r="G146" s="49">
        <v>37692.062180000001</v>
      </c>
      <c r="H146" s="7"/>
    </row>
    <row r="147" spans="1:8" ht="29.25" thickBot="1">
      <c r="A147" s="11">
        <v>140</v>
      </c>
      <c r="B147" s="11" t="s">
        <v>36</v>
      </c>
      <c r="C147" s="63">
        <v>901</v>
      </c>
      <c r="D147" s="18" t="s">
        <v>69</v>
      </c>
      <c r="E147" s="41"/>
      <c r="F147" s="11"/>
      <c r="G147" s="40">
        <f>SUM(G148,G165)</f>
        <v>26793</v>
      </c>
      <c r="H147" s="7"/>
    </row>
    <row r="148" spans="1:8" ht="43.5" thickBot="1">
      <c r="A148" s="16">
        <v>141</v>
      </c>
      <c r="B148" s="11" t="s">
        <v>267</v>
      </c>
      <c r="C148" s="63">
        <v>901</v>
      </c>
      <c r="D148" s="18" t="s">
        <v>69</v>
      </c>
      <c r="E148" s="41" t="s">
        <v>100</v>
      </c>
      <c r="F148" s="17"/>
      <c r="G148" s="40">
        <f>SUM(G149,G152)</f>
        <v>22693</v>
      </c>
      <c r="H148" s="7"/>
    </row>
    <row r="149" spans="1:8" ht="43.5" thickBot="1">
      <c r="A149" s="11">
        <v>142</v>
      </c>
      <c r="B149" s="11" t="s">
        <v>293</v>
      </c>
      <c r="C149" s="63">
        <v>901</v>
      </c>
      <c r="D149" s="18" t="s">
        <v>69</v>
      </c>
      <c r="E149" s="41" t="s">
        <v>121</v>
      </c>
      <c r="F149" s="11"/>
      <c r="G149" s="40">
        <f>SUM(G150)</f>
        <v>200</v>
      </c>
      <c r="H149" s="7"/>
    </row>
    <row r="150" spans="1:8" ht="57.75" thickBot="1">
      <c r="A150" s="16">
        <v>143</v>
      </c>
      <c r="B150" s="11" t="s">
        <v>187</v>
      </c>
      <c r="C150" s="63">
        <v>901</v>
      </c>
      <c r="D150" s="18" t="s">
        <v>69</v>
      </c>
      <c r="E150" s="41" t="s">
        <v>331</v>
      </c>
      <c r="F150" s="17"/>
      <c r="G150" s="40">
        <f>SUM(G151)</f>
        <v>200</v>
      </c>
      <c r="H150" s="7"/>
    </row>
    <row r="151" spans="1:8" ht="45" customHeight="1" thickBot="1">
      <c r="A151" s="11">
        <v>144</v>
      </c>
      <c r="B151" s="11" t="s">
        <v>374</v>
      </c>
      <c r="C151" s="63">
        <v>901</v>
      </c>
      <c r="D151" s="18" t="s">
        <v>69</v>
      </c>
      <c r="E151" s="41" t="s">
        <v>331</v>
      </c>
      <c r="F151" s="90">
        <v>600</v>
      </c>
      <c r="G151" s="40">
        <v>200</v>
      </c>
      <c r="H151" s="7"/>
    </row>
    <row r="152" spans="1:8" ht="51" customHeight="1" thickBot="1">
      <c r="A152" s="16">
        <v>145</v>
      </c>
      <c r="B152" s="11" t="s">
        <v>266</v>
      </c>
      <c r="C152" s="63">
        <v>901</v>
      </c>
      <c r="D152" s="18" t="s">
        <v>69</v>
      </c>
      <c r="E152" s="41" t="s">
        <v>122</v>
      </c>
      <c r="F152" s="11"/>
      <c r="G152" s="40">
        <f>SUM(G153,G155,G157,G159,G161,G163)</f>
        <v>22493</v>
      </c>
      <c r="H152" s="7"/>
    </row>
    <row r="153" spans="1:8" ht="45.75" customHeight="1" thickBot="1">
      <c r="A153" s="11">
        <v>146</v>
      </c>
      <c r="B153" s="11" t="s">
        <v>118</v>
      </c>
      <c r="C153" s="63">
        <v>901</v>
      </c>
      <c r="D153" s="18" t="s">
        <v>69</v>
      </c>
      <c r="E153" s="131" t="s">
        <v>411</v>
      </c>
      <c r="F153" s="11"/>
      <c r="G153" s="40">
        <f>SUM(G154)</f>
        <v>238</v>
      </c>
      <c r="H153" s="7"/>
    </row>
    <row r="154" spans="1:8" ht="30.75" customHeight="1" thickBot="1">
      <c r="A154" s="16">
        <v>147</v>
      </c>
      <c r="B154" s="11" t="s">
        <v>369</v>
      </c>
      <c r="C154" s="63">
        <v>901</v>
      </c>
      <c r="D154" s="18" t="s">
        <v>69</v>
      </c>
      <c r="E154" s="131" t="s">
        <v>411</v>
      </c>
      <c r="F154" s="90">
        <v>200</v>
      </c>
      <c r="G154" s="40">
        <v>238</v>
      </c>
      <c r="H154" s="7"/>
    </row>
    <row r="155" spans="1:8" ht="157.5" customHeight="1" thickBot="1">
      <c r="A155" s="11">
        <v>148</v>
      </c>
      <c r="B155" s="13" t="s">
        <v>332</v>
      </c>
      <c r="C155" s="63">
        <v>901</v>
      </c>
      <c r="D155" s="18" t="s">
        <v>69</v>
      </c>
      <c r="E155" s="131" t="s">
        <v>412</v>
      </c>
      <c r="F155" s="90"/>
      <c r="G155" s="40">
        <f>SUM(G156)</f>
        <v>200</v>
      </c>
      <c r="H155" s="7"/>
    </row>
    <row r="156" spans="1:8" ht="29.25" customHeight="1" thickBot="1">
      <c r="A156" s="16">
        <v>149</v>
      </c>
      <c r="B156" s="11" t="s">
        <v>369</v>
      </c>
      <c r="C156" s="63">
        <v>901</v>
      </c>
      <c r="D156" s="18" t="s">
        <v>69</v>
      </c>
      <c r="E156" s="131" t="s">
        <v>412</v>
      </c>
      <c r="F156" s="90">
        <v>200</v>
      </c>
      <c r="G156" s="40">
        <v>200</v>
      </c>
      <c r="H156" s="7"/>
    </row>
    <row r="157" spans="1:8" ht="15.75" thickBot="1">
      <c r="A157" s="11">
        <v>150</v>
      </c>
      <c r="B157" s="11" t="s">
        <v>333</v>
      </c>
      <c r="C157" s="63">
        <v>901</v>
      </c>
      <c r="D157" s="18" t="s">
        <v>69</v>
      </c>
      <c r="E157" s="41" t="s">
        <v>335</v>
      </c>
      <c r="F157" s="90"/>
      <c r="G157" s="40">
        <f>SUM(G158)</f>
        <v>800</v>
      </c>
      <c r="H157" s="7"/>
    </row>
    <row r="158" spans="1:8" ht="30" customHeight="1" thickBot="1">
      <c r="A158" s="16">
        <v>151</v>
      </c>
      <c r="B158" s="11" t="s">
        <v>369</v>
      </c>
      <c r="C158" s="63">
        <v>901</v>
      </c>
      <c r="D158" s="18" t="s">
        <v>69</v>
      </c>
      <c r="E158" s="41" t="s">
        <v>335</v>
      </c>
      <c r="F158" s="90">
        <v>200</v>
      </c>
      <c r="G158" s="40">
        <v>800</v>
      </c>
      <c r="H158" s="7"/>
    </row>
    <row r="159" spans="1:8" ht="77.25" customHeight="1" thickBot="1">
      <c r="A159" s="11">
        <v>152</v>
      </c>
      <c r="B159" s="138" t="s">
        <v>424</v>
      </c>
      <c r="C159" s="63">
        <v>901</v>
      </c>
      <c r="D159" s="18" t="s">
        <v>69</v>
      </c>
      <c r="E159" s="41" t="s">
        <v>336</v>
      </c>
      <c r="F159" s="90"/>
      <c r="G159" s="40">
        <f>SUM(G160)</f>
        <v>8058</v>
      </c>
      <c r="H159" s="7"/>
    </row>
    <row r="160" spans="1:8" ht="51" customHeight="1" thickBot="1">
      <c r="A160" s="16">
        <v>153</v>
      </c>
      <c r="B160" s="11" t="s">
        <v>376</v>
      </c>
      <c r="C160" s="63">
        <v>901</v>
      </c>
      <c r="D160" s="18" t="s">
        <v>69</v>
      </c>
      <c r="E160" s="41" t="s">
        <v>336</v>
      </c>
      <c r="F160" s="90">
        <v>400</v>
      </c>
      <c r="G160" s="49">
        <v>8058</v>
      </c>
      <c r="H160" s="7"/>
    </row>
    <row r="161" spans="1:8" ht="62.25" customHeight="1" thickBot="1">
      <c r="A161" s="11">
        <v>154</v>
      </c>
      <c r="B161" s="13" t="s">
        <v>413</v>
      </c>
      <c r="C161" s="63">
        <v>901</v>
      </c>
      <c r="D161" s="18" t="s">
        <v>69</v>
      </c>
      <c r="E161" s="41" t="s">
        <v>337</v>
      </c>
      <c r="F161" s="11"/>
      <c r="G161" s="40">
        <f>SUM(G162)</f>
        <v>12997</v>
      </c>
      <c r="H161" s="7"/>
    </row>
    <row r="162" spans="1:8" ht="51" customHeight="1" thickBot="1">
      <c r="A162" s="16">
        <v>155</v>
      </c>
      <c r="B162" s="11" t="s">
        <v>376</v>
      </c>
      <c r="C162" s="63">
        <v>901</v>
      </c>
      <c r="D162" s="18" t="s">
        <v>69</v>
      </c>
      <c r="E162" s="41" t="s">
        <v>337</v>
      </c>
      <c r="F162" s="90">
        <v>400</v>
      </c>
      <c r="G162" s="49">
        <v>12997</v>
      </c>
      <c r="H162" s="7"/>
    </row>
    <row r="163" spans="1:8" ht="57.75" thickBot="1">
      <c r="A163" s="11">
        <v>156</v>
      </c>
      <c r="B163" s="13" t="s">
        <v>334</v>
      </c>
      <c r="C163" s="47">
        <v>901</v>
      </c>
      <c r="D163" s="18" t="s">
        <v>69</v>
      </c>
      <c r="E163" s="41" t="s">
        <v>338</v>
      </c>
      <c r="F163" s="90"/>
      <c r="G163" s="40">
        <f>SUM(G164)</f>
        <v>200</v>
      </c>
      <c r="H163" s="7"/>
    </row>
    <row r="164" spans="1:8" ht="30.75" customHeight="1" thickBot="1">
      <c r="A164" s="16">
        <v>157</v>
      </c>
      <c r="B164" s="11" t="s">
        <v>369</v>
      </c>
      <c r="C164" s="63">
        <v>901</v>
      </c>
      <c r="D164" s="18" t="s">
        <v>69</v>
      </c>
      <c r="E164" s="41" t="s">
        <v>338</v>
      </c>
      <c r="F164" s="90">
        <v>200</v>
      </c>
      <c r="G164" s="40">
        <v>200</v>
      </c>
      <c r="H164" s="7"/>
    </row>
    <row r="165" spans="1:8" ht="15.75" thickBot="1">
      <c r="A165" s="11">
        <v>158</v>
      </c>
      <c r="B165" s="11" t="s">
        <v>348</v>
      </c>
      <c r="C165" s="63">
        <v>901</v>
      </c>
      <c r="D165" s="70" t="s">
        <v>69</v>
      </c>
      <c r="E165" s="71" t="s">
        <v>94</v>
      </c>
      <c r="F165" s="90"/>
      <c r="G165" s="40">
        <f>SUM(G166)</f>
        <v>4100</v>
      </c>
      <c r="H165" s="7"/>
    </row>
    <row r="166" spans="1:8" ht="29.25" thickBot="1">
      <c r="A166" s="16">
        <v>159</v>
      </c>
      <c r="B166" s="11" t="s">
        <v>93</v>
      </c>
      <c r="C166" s="63">
        <v>901</v>
      </c>
      <c r="D166" s="18" t="s">
        <v>69</v>
      </c>
      <c r="E166" s="41" t="s">
        <v>95</v>
      </c>
      <c r="F166" s="90"/>
      <c r="G166" s="40">
        <f>SUM(G167)</f>
        <v>4100</v>
      </c>
      <c r="H166" s="7"/>
    </row>
    <row r="167" spans="1:8" ht="78" customHeight="1" thickBot="1">
      <c r="A167" s="11">
        <v>160</v>
      </c>
      <c r="B167" s="11" t="s">
        <v>373</v>
      </c>
      <c r="C167" s="63">
        <v>901</v>
      </c>
      <c r="D167" s="18" t="s">
        <v>69</v>
      </c>
      <c r="E167" s="18" t="s">
        <v>95</v>
      </c>
      <c r="F167" s="90">
        <v>100</v>
      </c>
      <c r="G167" s="49">
        <v>4100</v>
      </c>
      <c r="H167" s="7"/>
    </row>
    <row r="168" spans="1:8" ht="15.75" thickBot="1">
      <c r="A168" s="16">
        <v>161</v>
      </c>
      <c r="B168" s="11" t="s">
        <v>10</v>
      </c>
      <c r="C168" s="63">
        <v>901</v>
      </c>
      <c r="D168" s="18" t="s">
        <v>70</v>
      </c>
      <c r="E168" s="41"/>
      <c r="F168" s="11"/>
      <c r="G168" s="40">
        <f>SUM(G169,G179,G188,G199)</f>
        <v>31191</v>
      </c>
      <c r="H168" s="8"/>
    </row>
    <row r="169" spans="1:8" ht="16.5" customHeight="1" thickBot="1">
      <c r="A169" s="11">
        <v>162</v>
      </c>
      <c r="B169" s="11" t="s">
        <v>11</v>
      </c>
      <c r="C169" s="63">
        <v>901</v>
      </c>
      <c r="D169" s="18" t="s">
        <v>71</v>
      </c>
      <c r="E169" s="41"/>
      <c r="F169" s="11"/>
      <c r="G169" s="40">
        <f>SUM(G170,G174)</f>
        <v>12937</v>
      </c>
      <c r="H169" s="8"/>
    </row>
    <row r="170" spans="1:8" ht="43.5" thickBot="1">
      <c r="A170" s="16">
        <v>163</v>
      </c>
      <c r="B170" s="11" t="s">
        <v>267</v>
      </c>
      <c r="C170" s="63">
        <v>901</v>
      </c>
      <c r="D170" s="18" t="s">
        <v>71</v>
      </c>
      <c r="E170" s="41" t="s">
        <v>100</v>
      </c>
      <c r="F170" s="17"/>
      <c r="G170" s="40">
        <f>SUM(G171)</f>
        <v>6450</v>
      </c>
      <c r="H170" s="7"/>
    </row>
    <row r="171" spans="1:8" ht="57.75" thickBot="1">
      <c r="A171" s="11">
        <v>164</v>
      </c>
      <c r="B171" s="11" t="s">
        <v>294</v>
      </c>
      <c r="C171" s="63">
        <v>901</v>
      </c>
      <c r="D171" s="18" t="s">
        <v>71</v>
      </c>
      <c r="E171" s="41" t="s">
        <v>123</v>
      </c>
      <c r="F171" s="17"/>
      <c r="G171" s="40">
        <f>SUM(G172,)</f>
        <v>6450</v>
      </c>
      <c r="H171" s="7"/>
    </row>
    <row r="172" spans="1:8" ht="29.25" thickBot="1">
      <c r="A172" s="16">
        <v>165</v>
      </c>
      <c r="B172" s="16" t="s">
        <v>339</v>
      </c>
      <c r="C172" s="63">
        <v>901</v>
      </c>
      <c r="D172" s="18" t="s">
        <v>71</v>
      </c>
      <c r="E172" s="139" t="s">
        <v>414</v>
      </c>
      <c r="F172" s="90"/>
      <c r="G172" s="40">
        <f>SUM(G173)</f>
        <v>6450</v>
      </c>
      <c r="H172" s="7"/>
    </row>
    <row r="173" spans="1:8" ht="45.75" customHeight="1" thickBot="1">
      <c r="A173" s="11">
        <v>166</v>
      </c>
      <c r="B173" s="11" t="s">
        <v>376</v>
      </c>
      <c r="C173" s="63">
        <v>901</v>
      </c>
      <c r="D173" s="18" t="s">
        <v>71</v>
      </c>
      <c r="E173" s="139" t="s">
        <v>414</v>
      </c>
      <c r="F173" s="90">
        <v>400</v>
      </c>
      <c r="G173" s="40">
        <v>6450</v>
      </c>
      <c r="H173" s="7"/>
    </row>
    <row r="174" spans="1:8" ht="15.75" thickBot="1">
      <c r="A174" s="16">
        <v>167</v>
      </c>
      <c r="B174" s="11" t="s">
        <v>348</v>
      </c>
      <c r="C174" s="63">
        <v>901</v>
      </c>
      <c r="D174" s="18" t="s">
        <v>71</v>
      </c>
      <c r="E174" s="41" t="s">
        <v>94</v>
      </c>
      <c r="F174" s="90"/>
      <c r="G174" s="40">
        <f>SUM(G175,G177)</f>
        <v>6487</v>
      </c>
      <c r="H174" s="7"/>
    </row>
    <row r="175" spans="1:8" ht="29.25" thickBot="1">
      <c r="A175" s="11">
        <v>168</v>
      </c>
      <c r="B175" s="11" t="s">
        <v>361</v>
      </c>
      <c r="C175" s="63">
        <v>901</v>
      </c>
      <c r="D175" s="18" t="s">
        <v>71</v>
      </c>
      <c r="E175" s="41" t="s">
        <v>124</v>
      </c>
      <c r="F175" s="90"/>
      <c r="G175" s="40">
        <f>SUM(G176)</f>
        <v>487</v>
      </c>
      <c r="H175" s="7"/>
    </row>
    <row r="176" spans="1:8" ht="33.75" customHeight="1" thickBot="1">
      <c r="A176" s="16">
        <v>169</v>
      </c>
      <c r="B176" s="11" t="s">
        <v>369</v>
      </c>
      <c r="C176" s="63">
        <v>901</v>
      </c>
      <c r="D176" s="18" t="s">
        <v>71</v>
      </c>
      <c r="E176" s="41" t="s">
        <v>124</v>
      </c>
      <c r="F176" s="90">
        <v>200</v>
      </c>
      <c r="G176" s="40">
        <v>487</v>
      </c>
      <c r="H176" s="7"/>
    </row>
    <row r="177" spans="1:8" ht="29.25" thickBot="1">
      <c r="A177" s="11">
        <v>170</v>
      </c>
      <c r="B177" s="11" t="s">
        <v>203</v>
      </c>
      <c r="C177" s="63">
        <v>901</v>
      </c>
      <c r="D177" s="18" t="s">
        <v>71</v>
      </c>
      <c r="E177" s="41" t="s">
        <v>208</v>
      </c>
      <c r="F177" s="11"/>
      <c r="G177" s="40">
        <f>SUM(G178)</f>
        <v>6000</v>
      </c>
      <c r="H177" s="7"/>
    </row>
    <row r="178" spans="1:8" ht="47.25" customHeight="1" thickBot="1">
      <c r="A178" s="16">
        <v>171</v>
      </c>
      <c r="B178" s="11" t="s">
        <v>376</v>
      </c>
      <c r="C178" s="63">
        <v>901</v>
      </c>
      <c r="D178" s="18" t="s">
        <v>71</v>
      </c>
      <c r="E178" s="41" t="s">
        <v>208</v>
      </c>
      <c r="F178" s="90">
        <v>400</v>
      </c>
      <c r="G178" s="40">
        <v>6000</v>
      </c>
      <c r="H178" s="7"/>
    </row>
    <row r="179" spans="1:8" ht="15.75" thickBot="1">
      <c r="A179" s="11">
        <v>172</v>
      </c>
      <c r="B179" s="11" t="s">
        <v>12</v>
      </c>
      <c r="C179" s="63">
        <v>901</v>
      </c>
      <c r="D179" s="18" t="s">
        <v>72</v>
      </c>
      <c r="E179" s="41"/>
      <c r="F179" s="11"/>
      <c r="G179" s="40">
        <f>SUM(G180)</f>
        <v>5480</v>
      </c>
      <c r="H179" s="7"/>
    </row>
    <row r="180" spans="1:8" ht="43.5" thickBot="1">
      <c r="A180" s="16">
        <v>173</v>
      </c>
      <c r="B180" s="11" t="s">
        <v>267</v>
      </c>
      <c r="C180" s="63">
        <v>901</v>
      </c>
      <c r="D180" s="18" t="s">
        <v>72</v>
      </c>
      <c r="E180" s="41" t="s">
        <v>100</v>
      </c>
      <c r="F180" s="11"/>
      <c r="G180" s="40">
        <f>SUM(G181)</f>
        <v>5480</v>
      </c>
      <c r="H180" s="7"/>
    </row>
    <row r="181" spans="1:8" ht="57.75" thickBot="1">
      <c r="A181" s="11">
        <v>174</v>
      </c>
      <c r="B181" s="11" t="s">
        <v>295</v>
      </c>
      <c r="C181" s="63">
        <v>901</v>
      </c>
      <c r="D181" s="18" t="s">
        <v>72</v>
      </c>
      <c r="E181" s="41" t="s">
        <v>123</v>
      </c>
      <c r="F181" s="17"/>
      <c r="G181" s="40">
        <f>SUM(G182,G184,G186)</f>
        <v>5480</v>
      </c>
      <c r="H181" s="7"/>
    </row>
    <row r="182" spans="1:8" ht="57.75" thickBot="1">
      <c r="A182" s="16">
        <v>175</v>
      </c>
      <c r="B182" s="122" t="s">
        <v>415</v>
      </c>
      <c r="C182" s="63">
        <v>901</v>
      </c>
      <c r="D182" s="18" t="s">
        <v>72</v>
      </c>
      <c r="E182" s="41" t="s">
        <v>209</v>
      </c>
      <c r="F182" s="11"/>
      <c r="G182" s="40">
        <f>SUM(G183)</f>
        <v>1500</v>
      </c>
      <c r="H182" s="7"/>
    </row>
    <row r="183" spans="1:8" ht="29.25" customHeight="1" thickBot="1">
      <c r="A183" s="11">
        <v>176</v>
      </c>
      <c r="B183" s="122" t="s">
        <v>369</v>
      </c>
      <c r="C183" s="63">
        <v>901</v>
      </c>
      <c r="D183" s="18" t="s">
        <v>72</v>
      </c>
      <c r="E183" s="41" t="s">
        <v>209</v>
      </c>
      <c r="F183" s="90">
        <v>200</v>
      </c>
      <c r="G183" s="40">
        <v>1500</v>
      </c>
      <c r="H183" s="7"/>
    </row>
    <row r="184" spans="1:8" ht="29.25" thickBot="1">
      <c r="A184" s="16">
        <v>177</v>
      </c>
      <c r="B184" s="11" t="s">
        <v>172</v>
      </c>
      <c r="C184" s="63">
        <v>901</v>
      </c>
      <c r="D184" s="18" t="s">
        <v>72</v>
      </c>
      <c r="E184" s="41" t="s">
        <v>210</v>
      </c>
      <c r="F184" s="90"/>
      <c r="G184" s="40">
        <f>SUM(G185)</f>
        <v>2000</v>
      </c>
      <c r="H184" s="7"/>
    </row>
    <row r="185" spans="1:8" ht="30" customHeight="1" thickBot="1">
      <c r="A185" s="11">
        <v>178</v>
      </c>
      <c r="B185" s="11" t="s">
        <v>369</v>
      </c>
      <c r="C185" s="63">
        <v>901</v>
      </c>
      <c r="D185" s="18" t="s">
        <v>72</v>
      </c>
      <c r="E185" s="41" t="s">
        <v>210</v>
      </c>
      <c r="F185" s="90">
        <v>200</v>
      </c>
      <c r="G185" s="40">
        <v>2000</v>
      </c>
      <c r="H185" s="7"/>
    </row>
    <row r="186" spans="1:8" ht="43.5" thickBot="1">
      <c r="A186" s="16">
        <v>179</v>
      </c>
      <c r="B186" s="11" t="s">
        <v>173</v>
      </c>
      <c r="C186" s="63">
        <v>901</v>
      </c>
      <c r="D186" s="18" t="s">
        <v>72</v>
      </c>
      <c r="E186" s="41" t="s">
        <v>211</v>
      </c>
      <c r="F186" s="90"/>
      <c r="G186" s="40">
        <f>SUM(G187)</f>
        <v>1980</v>
      </c>
      <c r="H186" s="7"/>
    </row>
    <row r="187" spans="1:8" ht="33" customHeight="1" thickBot="1">
      <c r="A187" s="11">
        <v>180</v>
      </c>
      <c r="B187" s="11" t="s">
        <v>369</v>
      </c>
      <c r="C187" s="63">
        <v>901</v>
      </c>
      <c r="D187" s="18" t="s">
        <v>72</v>
      </c>
      <c r="E187" s="41" t="s">
        <v>211</v>
      </c>
      <c r="F187" s="90">
        <v>200</v>
      </c>
      <c r="G187" s="40">
        <v>1980</v>
      </c>
      <c r="H187" s="7"/>
    </row>
    <row r="188" spans="1:8" ht="15.75" thickBot="1">
      <c r="A188" s="16">
        <v>181</v>
      </c>
      <c r="B188" s="11" t="s">
        <v>13</v>
      </c>
      <c r="C188" s="63">
        <v>901</v>
      </c>
      <c r="D188" s="18" t="s">
        <v>73</v>
      </c>
      <c r="E188" s="41"/>
      <c r="F188" s="90"/>
      <c r="G188" s="40">
        <f>SUM(G189,)</f>
        <v>12747</v>
      </c>
      <c r="H188" s="7"/>
    </row>
    <row r="189" spans="1:8" ht="43.5" thickBot="1">
      <c r="A189" s="11">
        <v>182</v>
      </c>
      <c r="B189" s="11" t="s">
        <v>267</v>
      </c>
      <c r="C189" s="63">
        <v>901</v>
      </c>
      <c r="D189" s="18" t="s">
        <v>73</v>
      </c>
      <c r="E189" s="41" t="s">
        <v>100</v>
      </c>
      <c r="F189" s="105"/>
      <c r="G189" s="40">
        <f>SUM(G190)</f>
        <v>12747</v>
      </c>
      <c r="H189" s="7"/>
    </row>
    <row r="190" spans="1:8" ht="57.75" thickBot="1">
      <c r="A190" s="16">
        <v>183</v>
      </c>
      <c r="B190" s="11" t="s">
        <v>295</v>
      </c>
      <c r="C190" s="63">
        <v>901</v>
      </c>
      <c r="D190" s="18" t="s">
        <v>73</v>
      </c>
      <c r="E190" s="41" t="s">
        <v>123</v>
      </c>
      <c r="F190" s="105"/>
      <c r="G190" s="40">
        <f>SUM(G191,G193,G195,G197,)</f>
        <v>12747</v>
      </c>
      <c r="H190" s="7"/>
    </row>
    <row r="191" spans="1:8" ht="15.75" thickBot="1">
      <c r="A191" s="11">
        <v>184</v>
      </c>
      <c r="B191" s="11" t="s">
        <v>14</v>
      </c>
      <c r="C191" s="63">
        <v>901</v>
      </c>
      <c r="D191" s="18" t="s">
        <v>73</v>
      </c>
      <c r="E191" s="41" t="s">
        <v>212</v>
      </c>
      <c r="F191" s="105"/>
      <c r="G191" s="40">
        <f>SUM(G192)</f>
        <v>7286.89</v>
      </c>
      <c r="H191" s="7"/>
    </row>
    <row r="192" spans="1:8" ht="30" customHeight="1" thickBot="1">
      <c r="A192" s="16">
        <v>185</v>
      </c>
      <c r="B192" s="11" t="s">
        <v>369</v>
      </c>
      <c r="C192" s="63">
        <v>901</v>
      </c>
      <c r="D192" s="18" t="s">
        <v>73</v>
      </c>
      <c r="E192" s="41" t="s">
        <v>212</v>
      </c>
      <c r="F192" s="90">
        <v>200</v>
      </c>
      <c r="G192" s="40">
        <v>7286.89</v>
      </c>
      <c r="H192" s="7"/>
    </row>
    <row r="193" spans="1:8" ht="15.75" thickBot="1">
      <c r="A193" s="11">
        <v>186</v>
      </c>
      <c r="B193" s="11" t="s">
        <v>204</v>
      </c>
      <c r="C193" s="63">
        <v>901</v>
      </c>
      <c r="D193" s="18" t="s">
        <v>73</v>
      </c>
      <c r="E193" s="41" t="s">
        <v>213</v>
      </c>
      <c r="F193" s="17"/>
      <c r="G193" s="40">
        <f>SUM(G194)</f>
        <v>514.55999999999995</v>
      </c>
      <c r="H193" s="7"/>
    </row>
    <row r="194" spans="1:8" ht="30.75" customHeight="1" thickBot="1">
      <c r="A194" s="16">
        <v>187</v>
      </c>
      <c r="B194" s="11" t="s">
        <v>369</v>
      </c>
      <c r="C194" s="47">
        <v>901</v>
      </c>
      <c r="D194" s="18" t="s">
        <v>73</v>
      </c>
      <c r="E194" s="41" t="s">
        <v>213</v>
      </c>
      <c r="F194" s="90">
        <v>200</v>
      </c>
      <c r="G194" s="40">
        <v>514.55999999999995</v>
      </c>
      <c r="H194" s="7"/>
    </row>
    <row r="195" spans="1:8" ht="60.75" customHeight="1" thickBot="1">
      <c r="A195" s="11">
        <v>188</v>
      </c>
      <c r="B195" s="122" t="s">
        <v>394</v>
      </c>
      <c r="C195" s="63">
        <v>901</v>
      </c>
      <c r="D195" s="18" t="s">
        <v>73</v>
      </c>
      <c r="E195" s="41" t="s">
        <v>214</v>
      </c>
      <c r="F195" s="90"/>
      <c r="G195" s="40">
        <f>SUM(G196)</f>
        <v>2972.55</v>
      </c>
      <c r="H195" s="7"/>
    </row>
    <row r="196" spans="1:8" ht="32.25" customHeight="1" thickBot="1">
      <c r="A196" s="16">
        <v>189</v>
      </c>
      <c r="B196" s="11" t="s">
        <v>369</v>
      </c>
      <c r="C196" s="63">
        <v>901</v>
      </c>
      <c r="D196" s="18" t="s">
        <v>73</v>
      </c>
      <c r="E196" s="41" t="s">
        <v>214</v>
      </c>
      <c r="F196" s="90">
        <v>200</v>
      </c>
      <c r="G196" s="40">
        <v>2972.55</v>
      </c>
      <c r="H196" s="7"/>
    </row>
    <row r="197" spans="1:8" s="121" customFormat="1" ht="60.75" customHeight="1" thickBot="1">
      <c r="A197" s="11">
        <v>190</v>
      </c>
      <c r="B197" s="11" t="s">
        <v>394</v>
      </c>
      <c r="C197" s="52">
        <v>901</v>
      </c>
      <c r="D197" s="18" t="s">
        <v>73</v>
      </c>
      <c r="E197" s="41" t="s">
        <v>393</v>
      </c>
      <c r="F197" s="90"/>
      <c r="G197" s="40">
        <f>SUM(G198)</f>
        <v>1973</v>
      </c>
      <c r="H197" s="120"/>
    </row>
    <row r="198" spans="1:8" s="121" customFormat="1" ht="30.75" customHeight="1" thickBot="1">
      <c r="A198" s="16">
        <v>191</v>
      </c>
      <c r="B198" s="11" t="s">
        <v>369</v>
      </c>
      <c r="C198" s="52">
        <v>901</v>
      </c>
      <c r="D198" s="18" t="s">
        <v>73</v>
      </c>
      <c r="E198" s="41" t="s">
        <v>393</v>
      </c>
      <c r="F198" s="90">
        <v>200</v>
      </c>
      <c r="G198" s="40">
        <v>1973</v>
      </c>
      <c r="H198" s="120"/>
    </row>
    <row r="199" spans="1:8" ht="29.25" thickBot="1">
      <c r="A199" s="11">
        <v>192</v>
      </c>
      <c r="B199" s="11" t="s">
        <v>37</v>
      </c>
      <c r="C199" s="63">
        <v>901</v>
      </c>
      <c r="D199" s="18" t="s">
        <v>74</v>
      </c>
      <c r="E199" s="41"/>
      <c r="F199" s="90"/>
      <c r="G199" s="40">
        <f>SUM(G200)</f>
        <v>27</v>
      </c>
      <c r="H199" s="7"/>
    </row>
    <row r="200" spans="1:8" ht="16.5" customHeight="1" thickBot="1">
      <c r="A200" s="16">
        <v>193</v>
      </c>
      <c r="B200" s="11" t="s">
        <v>348</v>
      </c>
      <c r="C200" s="63">
        <v>901</v>
      </c>
      <c r="D200" s="18" t="s">
        <v>74</v>
      </c>
      <c r="E200" s="41" t="s">
        <v>94</v>
      </c>
      <c r="F200" s="90"/>
      <c r="G200" s="40">
        <f>SUM(G201)</f>
        <v>27</v>
      </c>
      <c r="H200" s="7"/>
    </row>
    <row r="201" spans="1:8" ht="97.5" customHeight="1" thickBot="1">
      <c r="A201" s="11">
        <v>194</v>
      </c>
      <c r="B201" s="11" t="s">
        <v>38</v>
      </c>
      <c r="C201" s="63">
        <v>901</v>
      </c>
      <c r="D201" s="18" t="s">
        <v>74</v>
      </c>
      <c r="E201" s="41" t="s">
        <v>125</v>
      </c>
      <c r="F201" s="90"/>
      <c r="G201" s="40">
        <f>SUM(G202)</f>
        <v>27</v>
      </c>
      <c r="H201" s="7"/>
    </row>
    <row r="202" spans="1:8" ht="18.75" customHeight="1" thickBot="1">
      <c r="A202" s="16">
        <v>195</v>
      </c>
      <c r="B202" s="11" t="s">
        <v>372</v>
      </c>
      <c r="C202" s="63">
        <v>901</v>
      </c>
      <c r="D202" s="18" t="s">
        <v>74</v>
      </c>
      <c r="E202" s="41" t="s">
        <v>125</v>
      </c>
      <c r="F202" s="90">
        <v>800</v>
      </c>
      <c r="G202" s="40">
        <v>27</v>
      </c>
      <c r="H202" s="7"/>
    </row>
    <row r="203" spans="1:8" ht="15.75" thickBot="1">
      <c r="A203" s="11">
        <v>196</v>
      </c>
      <c r="B203" s="11" t="s">
        <v>15</v>
      </c>
      <c r="C203" s="63">
        <v>901</v>
      </c>
      <c r="D203" s="18" t="s">
        <v>75</v>
      </c>
      <c r="E203" s="41"/>
      <c r="F203" s="11"/>
      <c r="G203" s="40">
        <f>SUM(G204,G211)</f>
        <v>1130</v>
      </c>
      <c r="H203" s="7"/>
    </row>
    <row r="204" spans="1:8" ht="29.25" thickBot="1">
      <c r="A204" s="16">
        <v>197</v>
      </c>
      <c r="B204" s="11" t="s">
        <v>39</v>
      </c>
      <c r="C204" s="63">
        <v>901</v>
      </c>
      <c r="D204" s="18" t="s">
        <v>76</v>
      </c>
      <c r="E204" s="41"/>
      <c r="F204" s="11"/>
      <c r="G204" s="40">
        <f>SUM(G205)</f>
        <v>238</v>
      </c>
      <c r="H204" s="7"/>
    </row>
    <row r="205" spans="1:8" ht="46.5" customHeight="1" thickBot="1">
      <c r="A205" s="11">
        <v>198</v>
      </c>
      <c r="B205" s="11" t="s">
        <v>274</v>
      </c>
      <c r="C205" s="63">
        <v>901</v>
      </c>
      <c r="D205" s="18" t="s">
        <v>76</v>
      </c>
      <c r="E205" s="41" t="s">
        <v>100</v>
      </c>
      <c r="F205" s="17"/>
      <c r="G205" s="40">
        <f>SUM(G206)</f>
        <v>238</v>
      </c>
      <c r="H205" s="7"/>
    </row>
    <row r="206" spans="1:8" ht="29.25" thickBot="1">
      <c r="A206" s="16">
        <v>199</v>
      </c>
      <c r="B206" s="11" t="s">
        <v>272</v>
      </c>
      <c r="C206" s="63">
        <v>901</v>
      </c>
      <c r="D206" s="18" t="s">
        <v>76</v>
      </c>
      <c r="E206" s="41" t="s">
        <v>119</v>
      </c>
      <c r="F206" s="11"/>
      <c r="G206" s="40">
        <f>SUM(G207,G209)</f>
        <v>238</v>
      </c>
      <c r="H206" s="7"/>
    </row>
    <row r="207" spans="1:8" s="143" customFormat="1" ht="29.25" thickBot="1">
      <c r="A207" s="122">
        <v>200</v>
      </c>
      <c r="B207" s="56" t="s">
        <v>307</v>
      </c>
      <c r="C207" s="140">
        <v>901</v>
      </c>
      <c r="D207" s="145" t="s">
        <v>76</v>
      </c>
      <c r="E207" s="146" t="s">
        <v>421</v>
      </c>
      <c r="F207" s="56"/>
      <c r="G207" s="147">
        <f>SUM(G208)</f>
        <v>208</v>
      </c>
      <c r="H207" s="142"/>
    </row>
    <row r="208" spans="1:8" s="143" customFormat="1" ht="30" customHeight="1" thickBot="1">
      <c r="A208" s="43">
        <v>201</v>
      </c>
      <c r="B208" s="122" t="s">
        <v>369</v>
      </c>
      <c r="C208" s="140">
        <v>901</v>
      </c>
      <c r="D208" s="69" t="s">
        <v>76</v>
      </c>
      <c r="E208" s="131" t="s">
        <v>421</v>
      </c>
      <c r="F208" s="106">
        <v>200</v>
      </c>
      <c r="G208" s="49">
        <v>208</v>
      </c>
      <c r="H208" s="142"/>
    </row>
    <row r="209" spans="1:8" ht="33.75" customHeight="1" thickBot="1">
      <c r="A209" s="11">
        <v>202</v>
      </c>
      <c r="B209" s="62" t="s">
        <v>126</v>
      </c>
      <c r="C209" s="63">
        <v>901</v>
      </c>
      <c r="D209" s="18" t="s">
        <v>76</v>
      </c>
      <c r="E209" s="41" t="s">
        <v>215</v>
      </c>
      <c r="F209" s="90"/>
      <c r="G209" s="40">
        <f>SUM(G210)</f>
        <v>30</v>
      </c>
      <c r="H209" s="7"/>
    </row>
    <row r="210" spans="1:8" ht="29.25" customHeight="1" thickBot="1">
      <c r="A210" s="16">
        <v>203</v>
      </c>
      <c r="B210" s="11" t="s">
        <v>369</v>
      </c>
      <c r="C210" s="63">
        <v>901</v>
      </c>
      <c r="D210" s="18" t="s">
        <v>76</v>
      </c>
      <c r="E210" s="41" t="s">
        <v>215</v>
      </c>
      <c r="F210" s="90">
        <v>200</v>
      </c>
      <c r="G210" s="40">
        <v>30</v>
      </c>
      <c r="H210" s="7"/>
    </row>
    <row r="211" spans="1:8" ht="29.25" customHeight="1" thickBot="1">
      <c r="A211" s="11">
        <v>204</v>
      </c>
      <c r="B211" s="11" t="s">
        <v>378</v>
      </c>
      <c r="C211" s="47">
        <v>901</v>
      </c>
      <c r="D211" s="18" t="s">
        <v>380</v>
      </c>
      <c r="E211" s="41"/>
      <c r="F211" s="90"/>
      <c r="G211" s="40">
        <f>G212</f>
        <v>892</v>
      </c>
      <c r="H211" s="7"/>
    </row>
    <row r="212" spans="1:8" ht="29.25" customHeight="1" thickBot="1">
      <c r="A212" s="16">
        <v>205</v>
      </c>
      <c r="B212" s="11" t="s">
        <v>274</v>
      </c>
      <c r="C212" s="63">
        <v>901</v>
      </c>
      <c r="D212" s="53" t="s">
        <v>380</v>
      </c>
      <c r="E212" s="41" t="s">
        <v>100</v>
      </c>
      <c r="F212" s="11"/>
      <c r="G212" s="97">
        <f>G213</f>
        <v>892</v>
      </c>
      <c r="H212" s="7"/>
    </row>
    <row r="213" spans="1:8" ht="29.25" customHeight="1" thickBot="1">
      <c r="A213" s="11">
        <v>206</v>
      </c>
      <c r="B213" s="11" t="s">
        <v>272</v>
      </c>
      <c r="C213" s="63">
        <v>901</v>
      </c>
      <c r="D213" s="53" t="s">
        <v>380</v>
      </c>
      <c r="E213" s="41" t="s">
        <v>119</v>
      </c>
      <c r="F213" s="11"/>
      <c r="G213" s="97">
        <f>G214</f>
        <v>892</v>
      </c>
      <c r="H213" s="7"/>
    </row>
    <row r="214" spans="1:8" s="143" customFormat="1" ht="18" customHeight="1" thickBot="1">
      <c r="A214" s="43">
        <v>207</v>
      </c>
      <c r="B214" s="122" t="s">
        <v>379</v>
      </c>
      <c r="C214" s="140">
        <v>901</v>
      </c>
      <c r="D214" s="137" t="s">
        <v>380</v>
      </c>
      <c r="E214" s="131" t="s">
        <v>381</v>
      </c>
      <c r="F214" s="122"/>
      <c r="G214" s="141">
        <f>G215</f>
        <v>892</v>
      </c>
      <c r="H214" s="142"/>
    </row>
    <row r="215" spans="1:8" ht="29.25" customHeight="1" thickBot="1">
      <c r="A215" s="11">
        <v>208</v>
      </c>
      <c r="B215" s="11" t="s">
        <v>369</v>
      </c>
      <c r="C215" s="63">
        <v>901</v>
      </c>
      <c r="D215" s="53" t="s">
        <v>380</v>
      </c>
      <c r="E215" s="41" t="s">
        <v>381</v>
      </c>
      <c r="F215" s="11">
        <v>200</v>
      </c>
      <c r="G215" s="97">
        <v>892</v>
      </c>
      <c r="H215" s="7"/>
    </row>
    <row r="216" spans="1:8" ht="15.75" thickBot="1">
      <c r="A216" s="16">
        <v>209</v>
      </c>
      <c r="B216" s="72" t="s">
        <v>50</v>
      </c>
      <c r="C216" s="63">
        <v>901</v>
      </c>
      <c r="D216" s="73" t="s">
        <v>77</v>
      </c>
      <c r="E216" s="73"/>
      <c r="F216" s="64"/>
      <c r="G216" s="74">
        <f>SUM(G217,G232)</f>
        <v>19022</v>
      </c>
      <c r="H216" s="7"/>
    </row>
    <row r="217" spans="1:8" ht="15.75" thickBot="1">
      <c r="A217" s="11">
        <v>210</v>
      </c>
      <c r="B217" s="11" t="s">
        <v>174</v>
      </c>
      <c r="C217" s="63">
        <v>901</v>
      </c>
      <c r="D217" s="73" t="s">
        <v>177</v>
      </c>
      <c r="E217" s="71"/>
      <c r="F217" s="64"/>
      <c r="G217" s="40">
        <f>SUM(G218,G224)</f>
        <v>17900</v>
      </c>
      <c r="H217" s="7"/>
    </row>
    <row r="218" spans="1:8" ht="31.5" customHeight="1" thickBot="1">
      <c r="A218" s="16">
        <v>211</v>
      </c>
      <c r="B218" s="11" t="s">
        <v>275</v>
      </c>
      <c r="C218" s="63">
        <v>901</v>
      </c>
      <c r="D218" s="18" t="s">
        <v>177</v>
      </c>
      <c r="E218" s="41" t="s">
        <v>220</v>
      </c>
      <c r="F218" s="11"/>
      <c r="G218" s="40">
        <f>SUM(G219)</f>
        <v>4800</v>
      </c>
      <c r="H218" s="7"/>
    </row>
    <row r="219" spans="1:8" ht="43.5" thickBot="1">
      <c r="A219" s="11">
        <v>212</v>
      </c>
      <c r="B219" s="11" t="s">
        <v>276</v>
      </c>
      <c r="C219" s="63">
        <v>901</v>
      </c>
      <c r="D219" s="18" t="s">
        <v>177</v>
      </c>
      <c r="E219" s="41" t="s">
        <v>221</v>
      </c>
      <c r="F219" s="11"/>
      <c r="G219" s="40">
        <f>SUM(G220,G222)</f>
        <v>4800</v>
      </c>
      <c r="H219" s="7"/>
    </row>
    <row r="220" spans="1:8" ht="65.25" customHeight="1" thickBot="1">
      <c r="A220" s="16">
        <v>213</v>
      </c>
      <c r="B220" s="43" t="s">
        <v>216</v>
      </c>
      <c r="C220" s="63">
        <v>901</v>
      </c>
      <c r="D220" s="18" t="s">
        <v>177</v>
      </c>
      <c r="E220" s="41" t="s">
        <v>222</v>
      </c>
      <c r="F220" s="11"/>
      <c r="G220" s="59">
        <f>SUM(G221)</f>
        <v>1366.2570000000001</v>
      </c>
      <c r="H220" s="7"/>
    </row>
    <row r="221" spans="1:8" ht="43.5" thickBot="1">
      <c r="A221" s="11">
        <v>214</v>
      </c>
      <c r="B221" s="11" t="s">
        <v>374</v>
      </c>
      <c r="C221" s="63">
        <v>901</v>
      </c>
      <c r="D221" s="18" t="s">
        <v>177</v>
      </c>
      <c r="E221" s="41" t="s">
        <v>222</v>
      </c>
      <c r="F221" s="90">
        <v>600</v>
      </c>
      <c r="G221" s="59">
        <v>1366.2570000000001</v>
      </c>
      <c r="H221" s="7"/>
    </row>
    <row r="222" spans="1:8" ht="106.5" customHeight="1" thickBot="1">
      <c r="A222" s="16">
        <v>215</v>
      </c>
      <c r="B222" s="43" t="s">
        <v>217</v>
      </c>
      <c r="C222" s="63">
        <v>901</v>
      </c>
      <c r="D222" s="18" t="s">
        <v>177</v>
      </c>
      <c r="E222" s="41" t="s">
        <v>223</v>
      </c>
      <c r="F222" s="11"/>
      <c r="G222" s="40">
        <f>SUM(G223)</f>
        <v>3433.7429999999999</v>
      </c>
      <c r="H222" s="7"/>
    </row>
    <row r="223" spans="1:8" ht="43.5" thickBot="1">
      <c r="A223" s="11">
        <v>216</v>
      </c>
      <c r="B223" s="11" t="s">
        <v>374</v>
      </c>
      <c r="C223" s="63">
        <v>901</v>
      </c>
      <c r="D223" s="18" t="s">
        <v>177</v>
      </c>
      <c r="E223" s="41" t="s">
        <v>223</v>
      </c>
      <c r="F223" s="90">
        <v>600</v>
      </c>
      <c r="G223" s="40">
        <v>3433.7429999999999</v>
      </c>
      <c r="H223" s="7"/>
    </row>
    <row r="224" spans="1:8" ht="48" customHeight="1" thickBot="1">
      <c r="A224" s="16">
        <v>217</v>
      </c>
      <c r="B224" s="11" t="s">
        <v>274</v>
      </c>
      <c r="C224" s="63">
        <v>901</v>
      </c>
      <c r="D224" s="18" t="s">
        <v>177</v>
      </c>
      <c r="E224" s="41" t="s">
        <v>100</v>
      </c>
      <c r="F224" s="11"/>
      <c r="G224" s="40">
        <f>SUM(G225)</f>
        <v>13100</v>
      </c>
      <c r="H224" s="7"/>
    </row>
    <row r="225" spans="1:8" ht="45.75" customHeight="1" thickBot="1">
      <c r="A225" s="11">
        <v>218</v>
      </c>
      <c r="B225" s="11" t="s">
        <v>277</v>
      </c>
      <c r="C225" s="63">
        <v>901</v>
      </c>
      <c r="D225" s="18" t="s">
        <v>177</v>
      </c>
      <c r="E225" s="41" t="s">
        <v>127</v>
      </c>
      <c r="F225" s="11"/>
      <c r="G225" s="40">
        <f>SUM(G226,G228,G230)</f>
        <v>13100</v>
      </c>
      <c r="H225" s="7"/>
    </row>
    <row r="226" spans="1:8" ht="64.5" customHeight="1" thickBot="1">
      <c r="A226" s="16">
        <v>219</v>
      </c>
      <c r="B226" s="43" t="s">
        <v>218</v>
      </c>
      <c r="C226" s="47">
        <v>901</v>
      </c>
      <c r="D226" s="18" t="s">
        <v>177</v>
      </c>
      <c r="E226" s="41" t="s">
        <v>224</v>
      </c>
      <c r="F226" s="11"/>
      <c r="G226" s="40">
        <f>SUM(G227)</f>
        <v>3644.08</v>
      </c>
      <c r="H226" s="7"/>
    </row>
    <row r="227" spans="1:8" ht="48.75" customHeight="1" thickBot="1">
      <c r="A227" s="11">
        <v>220</v>
      </c>
      <c r="B227" s="11" t="s">
        <v>374</v>
      </c>
      <c r="C227" s="63">
        <v>901</v>
      </c>
      <c r="D227" s="18" t="s">
        <v>177</v>
      </c>
      <c r="E227" s="41" t="s">
        <v>224</v>
      </c>
      <c r="F227" s="90">
        <v>600</v>
      </c>
      <c r="G227" s="40">
        <v>3644.08</v>
      </c>
      <c r="H227" s="7"/>
    </row>
    <row r="228" spans="1:8" ht="86.25" thickBot="1">
      <c r="A228" s="16">
        <v>221</v>
      </c>
      <c r="B228" s="43" t="s">
        <v>219</v>
      </c>
      <c r="C228" s="63">
        <v>901</v>
      </c>
      <c r="D228" s="18" t="s">
        <v>177</v>
      </c>
      <c r="E228" s="41" t="s">
        <v>225</v>
      </c>
      <c r="F228" s="90"/>
      <c r="G228" s="40">
        <f>SUM(G229)</f>
        <v>9373.6</v>
      </c>
      <c r="H228" s="7"/>
    </row>
    <row r="229" spans="1:8" ht="49.5" customHeight="1" thickBot="1">
      <c r="A229" s="11">
        <v>222</v>
      </c>
      <c r="B229" s="11" t="s">
        <v>374</v>
      </c>
      <c r="C229" s="63">
        <v>901</v>
      </c>
      <c r="D229" s="18" t="s">
        <v>177</v>
      </c>
      <c r="E229" s="41" t="s">
        <v>225</v>
      </c>
      <c r="F229" s="90">
        <v>600</v>
      </c>
      <c r="G229" s="40">
        <v>9373.6</v>
      </c>
      <c r="H229" s="7"/>
    </row>
    <row r="230" spans="1:8" ht="72" thickBot="1">
      <c r="A230" s="16">
        <v>223</v>
      </c>
      <c r="B230" s="11" t="s">
        <v>363</v>
      </c>
      <c r="C230" s="63">
        <v>901</v>
      </c>
      <c r="D230" s="18" t="s">
        <v>177</v>
      </c>
      <c r="E230" s="41" t="s">
        <v>226</v>
      </c>
      <c r="F230" s="90"/>
      <c r="G230" s="40">
        <f>SUM(G231)</f>
        <v>82.32</v>
      </c>
      <c r="H230" s="7"/>
    </row>
    <row r="231" spans="1:8" ht="48" customHeight="1" thickBot="1">
      <c r="A231" s="11">
        <v>224</v>
      </c>
      <c r="B231" s="11" t="s">
        <v>374</v>
      </c>
      <c r="C231" s="63">
        <v>901</v>
      </c>
      <c r="D231" s="18" t="s">
        <v>177</v>
      </c>
      <c r="E231" s="41" t="s">
        <v>226</v>
      </c>
      <c r="F231" s="90">
        <v>600</v>
      </c>
      <c r="G231" s="40">
        <v>82.32</v>
      </c>
      <c r="H231" s="7"/>
    </row>
    <row r="232" spans="1:8" ht="15.75" thickBot="1">
      <c r="A232" s="16">
        <v>225</v>
      </c>
      <c r="B232" s="11" t="s">
        <v>175</v>
      </c>
      <c r="C232" s="63">
        <v>901</v>
      </c>
      <c r="D232" s="18" t="s">
        <v>80</v>
      </c>
      <c r="E232" s="41"/>
      <c r="F232" s="11"/>
      <c r="G232" s="40">
        <f>SUM(G233)</f>
        <v>1122</v>
      </c>
      <c r="H232" s="7"/>
    </row>
    <row r="233" spans="1:8" s="121" customFormat="1" ht="43.5" thickBot="1">
      <c r="A233" s="11">
        <v>226</v>
      </c>
      <c r="B233" s="11" t="s">
        <v>267</v>
      </c>
      <c r="C233" s="52">
        <v>901</v>
      </c>
      <c r="D233" s="18" t="s">
        <v>80</v>
      </c>
      <c r="E233" s="41" t="s">
        <v>100</v>
      </c>
      <c r="F233" s="11"/>
      <c r="G233" s="40">
        <f>SUM(G234)</f>
        <v>1122</v>
      </c>
      <c r="H233" s="120"/>
    </row>
    <row r="234" spans="1:8" s="121" customFormat="1" ht="43.5" thickBot="1">
      <c r="A234" s="16">
        <v>227</v>
      </c>
      <c r="B234" s="11" t="s">
        <v>278</v>
      </c>
      <c r="C234" s="52">
        <v>901</v>
      </c>
      <c r="D234" s="18" t="s">
        <v>80</v>
      </c>
      <c r="E234" s="41" t="s">
        <v>128</v>
      </c>
      <c r="F234" s="11"/>
      <c r="G234" s="40">
        <f>SUM(G235,G237,G240,G243,G245,G247,G249)</f>
        <v>1122</v>
      </c>
      <c r="H234" s="120"/>
    </row>
    <row r="235" spans="1:8" s="121" customFormat="1" ht="43.5" thickBot="1">
      <c r="A235" s="11">
        <v>228</v>
      </c>
      <c r="B235" s="127" t="s">
        <v>304</v>
      </c>
      <c r="C235" s="52">
        <v>901</v>
      </c>
      <c r="D235" s="18" t="s">
        <v>80</v>
      </c>
      <c r="E235" s="41" t="s">
        <v>403</v>
      </c>
      <c r="F235" s="11"/>
      <c r="G235" s="40">
        <f>SUM(G236)</f>
        <v>200</v>
      </c>
      <c r="H235" s="120"/>
    </row>
    <row r="236" spans="1:8" s="121" customFormat="1" ht="30" customHeight="1" thickBot="1">
      <c r="A236" s="16">
        <v>229</v>
      </c>
      <c r="B236" s="11" t="s">
        <v>369</v>
      </c>
      <c r="C236" s="52">
        <v>901</v>
      </c>
      <c r="D236" s="18" t="s">
        <v>80</v>
      </c>
      <c r="E236" s="41" t="s">
        <v>403</v>
      </c>
      <c r="F236" s="90">
        <v>300</v>
      </c>
      <c r="G236" s="40">
        <v>200</v>
      </c>
      <c r="H236" s="120"/>
    </row>
    <row r="237" spans="1:8" ht="43.5" thickBot="1">
      <c r="A237" s="11">
        <v>230</v>
      </c>
      <c r="B237" s="75" t="s">
        <v>227</v>
      </c>
      <c r="C237" s="63">
        <v>901</v>
      </c>
      <c r="D237" s="18" t="s">
        <v>80</v>
      </c>
      <c r="E237" s="41" t="s">
        <v>229</v>
      </c>
      <c r="F237" s="90"/>
      <c r="G237" s="40">
        <f>SUM(G238,G239)</f>
        <v>100</v>
      </c>
      <c r="H237" s="7"/>
    </row>
    <row r="238" spans="1:8" ht="86.25" thickBot="1">
      <c r="A238" s="16">
        <v>231</v>
      </c>
      <c r="B238" s="11" t="s">
        <v>373</v>
      </c>
      <c r="C238" s="63">
        <v>901</v>
      </c>
      <c r="D238" s="18" t="s">
        <v>80</v>
      </c>
      <c r="E238" s="41" t="s">
        <v>229</v>
      </c>
      <c r="F238" s="90">
        <v>100</v>
      </c>
      <c r="G238" s="40">
        <v>24</v>
      </c>
      <c r="H238" s="7"/>
    </row>
    <row r="239" spans="1:8" ht="30" customHeight="1" thickBot="1">
      <c r="A239" s="11">
        <v>232</v>
      </c>
      <c r="B239" s="11" t="s">
        <v>369</v>
      </c>
      <c r="C239" s="63">
        <v>901</v>
      </c>
      <c r="D239" s="18" t="s">
        <v>80</v>
      </c>
      <c r="E239" s="41" t="s">
        <v>229</v>
      </c>
      <c r="F239" s="90">
        <v>200</v>
      </c>
      <c r="G239" s="40">
        <v>76</v>
      </c>
      <c r="H239" s="7"/>
    </row>
    <row r="240" spans="1:8" ht="20.25" customHeight="1" thickBot="1">
      <c r="A240" s="16">
        <v>233</v>
      </c>
      <c r="B240" s="47" t="s">
        <v>342</v>
      </c>
      <c r="C240" s="63">
        <v>901</v>
      </c>
      <c r="D240" s="18" t="s">
        <v>80</v>
      </c>
      <c r="E240" s="41" t="s">
        <v>176</v>
      </c>
      <c r="F240" s="90"/>
      <c r="G240" s="40">
        <f>SUM(G241,G242)</f>
        <v>28</v>
      </c>
      <c r="H240" s="7"/>
    </row>
    <row r="241" spans="1:8" ht="87" customHeight="1" thickBot="1">
      <c r="A241" s="11">
        <v>234</v>
      </c>
      <c r="B241" s="11" t="s">
        <v>373</v>
      </c>
      <c r="C241" s="63">
        <v>901</v>
      </c>
      <c r="D241" s="18" t="s">
        <v>80</v>
      </c>
      <c r="E241" s="41" t="s">
        <v>176</v>
      </c>
      <c r="F241" s="90">
        <v>100</v>
      </c>
      <c r="G241" s="40">
        <v>3</v>
      </c>
      <c r="H241" s="7"/>
    </row>
    <row r="242" spans="1:8" ht="30" customHeight="1" thickBot="1">
      <c r="A242" s="16">
        <v>235</v>
      </c>
      <c r="B242" s="11" t="s">
        <v>369</v>
      </c>
      <c r="C242" s="63">
        <v>901</v>
      </c>
      <c r="D242" s="18" t="s">
        <v>80</v>
      </c>
      <c r="E242" s="41" t="s">
        <v>395</v>
      </c>
      <c r="F242" s="90">
        <v>200</v>
      </c>
      <c r="G242" s="40">
        <v>25</v>
      </c>
      <c r="H242" s="7"/>
    </row>
    <row r="243" spans="1:8" s="121" customFormat="1" ht="45.75" customHeight="1" thickBot="1">
      <c r="A243" s="11">
        <v>236</v>
      </c>
      <c r="B243" s="11" t="s">
        <v>349</v>
      </c>
      <c r="C243" s="52">
        <v>901</v>
      </c>
      <c r="D243" s="18" t="s">
        <v>80</v>
      </c>
      <c r="E243" s="41" t="s">
        <v>402</v>
      </c>
      <c r="F243" s="11"/>
      <c r="G243" s="40">
        <f>SUM(G244)</f>
        <v>50</v>
      </c>
      <c r="H243" s="120"/>
    </row>
    <row r="244" spans="1:8" s="121" customFormat="1" ht="30" customHeight="1" thickBot="1">
      <c r="A244" s="16">
        <v>237</v>
      </c>
      <c r="B244" s="11" t="s">
        <v>369</v>
      </c>
      <c r="C244" s="52">
        <v>901</v>
      </c>
      <c r="D244" s="18" t="s">
        <v>80</v>
      </c>
      <c r="E244" s="41" t="s">
        <v>402</v>
      </c>
      <c r="F244" s="90">
        <v>200</v>
      </c>
      <c r="G244" s="40">
        <v>50</v>
      </c>
      <c r="H244" s="120"/>
    </row>
    <row r="245" spans="1:8" ht="34.5" customHeight="1" thickBot="1">
      <c r="A245" s="11">
        <v>238</v>
      </c>
      <c r="B245" s="47" t="s">
        <v>300</v>
      </c>
      <c r="C245" s="47">
        <v>901</v>
      </c>
      <c r="D245" s="18" t="s">
        <v>80</v>
      </c>
      <c r="E245" s="41" t="s">
        <v>129</v>
      </c>
      <c r="F245" s="90"/>
      <c r="G245" s="40">
        <f>SUM(G246)</f>
        <v>350</v>
      </c>
      <c r="H245" s="7"/>
    </row>
    <row r="246" spans="1:8" ht="33.75" customHeight="1" thickBot="1">
      <c r="A246" s="16">
        <v>239</v>
      </c>
      <c r="B246" s="11" t="s">
        <v>369</v>
      </c>
      <c r="C246" s="63">
        <v>901</v>
      </c>
      <c r="D246" s="18" t="s">
        <v>80</v>
      </c>
      <c r="E246" s="41" t="s">
        <v>129</v>
      </c>
      <c r="F246" s="90">
        <v>200</v>
      </c>
      <c r="G246" s="40">
        <v>350</v>
      </c>
      <c r="H246" s="7"/>
    </row>
    <row r="247" spans="1:8" ht="43.5" thickBot="1">
      <c r="A247" s="11">
        <v>240</v>
      </c>
      <c r="B247" s="11" t="s">
        <v>195</v>
      </c>
      <c r="C247" s="63">
        <v>901</v>
      </c>
      <c r="D247" s="18" t="s">
        <v>80</v>
      </c>
      <c r="E247" s="41" t="s">
        <v>189</v>
      </c>
      <c r="F247" s="105"/>
      <c r="G247" s="40">
        <f>SUM(G248)</f>
        <v>300</v>
      </c>
      <c r="H247" s="7"/>
    </row>
    <row r="248" spans="1:8" ht="32.25" customHeight="1" thickBot="1">
      <c r="A248" s="16">
        <v>241</v>
      </c>
      <c r="B248" s="11" t="s">
        <v>369</v>
      </c>
      <c r="C248" s="63">
        <v>901</v>
      </c>
      <c r="D248" s="18" t="s">
        <v>80</v>
      </c>
      <c r="E248" s="41" t="s">
        <v>189</v>
      </c>
      <c r="F248" s="90">
        <v>200</v>
      </c>
      <c r="G248" s="40">
        <v>300</v>
      </c>
      <c r="H248" s="7"/>
    </row>
    <row r="249" spans="1:8" ht="48.75" customHeight="1" thickBot="1">
      <c r="A249" s="11">
        <v>242</v>
      </c>
      <c r="B249" s="43" t="s">
        <v>228</v>
      </c>
      <c r="C249" s="63">
        <v>901</v>
      </c>
      <c r="D249" s="18" t="s">
        <v>80</v>
      </c>
      <c r="E249" s="41" t="s">
        <v>230</v>
      </c>
      <c r="F249" s="90"/>
      <c r="G249" s="40">
        <f>SUM(G250)</f>
        <v>94</v>
      </c>
      <c r="H249" s="7"/>
    </row>
    <row r="250" spans="1:8" s="121" customFormat="1" ht="33.75" customHeight="1" thickBot="1">
      <c r="A250" s="16">
        <v>243</v>
      </c>
      <c r="B250" s="11" t="s">
        <v>369</v>
      </c>
      <c r="C250" s="52">
        <v>901</v>
      </c>
      <c r="D250" s="18" t="s">
        <v>80</v>
      </c>
      <c r="E250" s="41" t="s">
        <v>230</v>
      </c>
      <c r="F250" s="90">
        <v>200</v>
      </c>
      <c r="G250" s="40">
        <v>94</v>
      </c>
      <c r="H250" s="120"/>
    </row>
    <row r="251" spans="1:8" ht="15.75" thickBot="1">
      <c r="A251" s="11">
        <v>244</v>
      </c>
      <c r="B251" s="47" t="s">
        <v>19</v>
      </c>
      <c r="C251" s="63">
        <v>901</v>
      </c>
      <c r="D251" s="73" t="s">
        <v>81</v>
      </c>
      <c r="E251" s="76"/>
      <c r="F251" s="77"/>
      <c r="G251" s="40">
        <f>SUM(G252)</f>
        <v>50450</v>
      </c>
      <c r="H251" s="7"/>
    </row>
    <row r="252" spans="1:8" ht="15.75" thickBot="1">
      <c r="A252" s="16">
        <v>245</v>
      </c>
      <c r="B252" s="72" t="s">
        <v>20</v>
      </c>
      <c r="C252" s="63">
        <v>901</v>
      </c>
      <c r="D252" s="73" t="s">
        <v>82</v>
      </c>
      <c r="E252" s="78"/>
      <c r="F252" s="79"/>
      <c r="G252" s="40">
        <f>SUM(G253)</f>
        <v>50450</v>
      </c>
      <c r="H252" s="7"/>
    </row>
    <row r="253" spans="1:8" ht="29.25" thickBot="1">
      <c r="A253" s="11">
        <v>246</v>
      </c>
      <c r="B253" s="11" t="s">
        <v>275</v>
      </c>
      <c r="C253" s="63">
        <v>901</v>
      </c>
      <c r="D253" s="18" t="s">
        <v>82</v>
      </c>
      <c r="E253" s="41" t="s">
        <v>220</v>
      </c>
      <c r="F253" s="17"/>
      <c r="G253" s="40">
        <f>SUM(G254,)</f>
        <v>50450</v>
      </c>
      <c r="H253" s="7"/>
    </row>
    <row r="254" spans="1:8" ht="32.25" customHeight="1" thickBot="1">
      <c r="A254" s="16">
        <v>247</v>
      </c>
      <c r="B254" s="11" t="s">
        <v>362</v>
      </c>
      <c r="C254" s="63">
        <v>901</v>
      </c>
      <c r="D254" s="18" t="s">
        <v>82</v>
      </c>
      <c r="E254" s="41" t="s">
        <v>235</v>
      </c>
      <c r="F254" s="17"/>
      <c r="G254" s="40">
        <f>SUM(G255,G257,)</f>
        <v>50450</v>
      </c>
      <c r="H254" s="7"/>
    </row>
    <row r="255" spans="1:8" ht="43.5" thickBot="1">
      <c r="A255" s="11">
        <v>248</v>
      </c>
      <c r="B255" s="11" t="s">
        <v>43</v>
      </c>
      <c r="C255" s="63">
        <v>901</v>
      </c>
      <c r="D255" s="18" t="s">
        <v>82</v>
      </c>
      <c r="E255" s="41" t="s">
        <v>236</v>
      </c>
      <c r="F255" s="17"/>
      <c r="G255" s="40">
        <f>SUM(G256)</f>
        <v>14261.5</v>
      </c>
      <c r="H255" s="7"/>
    </row>
    <row r="256" spans="1:8" ht="43.5" thickBot="1">
      <c r="A256" s="16">
        <v>249</v>
      </c>
      <c r="B256" s="11" t="s">
        <v>374</v>
      </c>
      <c r="C256" s="63">
        <v>901</v>
      </c>
      <c r="D256" s="18" t="s">
        <v>82</v>
      </c>
      <c r="E256" s="41" t="s">
        <v>236</v>
      </c>
      <c r="F256" s="90">
        <v>600</v>
      </c>
      <c r="G256" s="40">
        <v>14261.5</v>
      </c>
      <c r="H256" s="7"/>
    </row>
    <row r="257" spans="1:8" ht="29.25" thickBot="1">
      <c r="A257" s="11">
        <v>250</v>
      </c>
      <c r="B257" s="11" t="s">
        <v>44</v>
      </c>
      <c r="C257" s="63">
        <v>901</v>
      </c>
      <c r="D257" s="18" t="s">
        <v>82</v>
      </c>
      <c r="E257" s="41" t="s">
        <v>237</v>
      </c>
      <c r="F257" s="105"/>
      <c r="G257" s="40">
        <f>SUM(G258)</f>
        <v>36188.5</v>
      </c>
      <c r="H257" s="7"/>
    </row>
    <row r="258" spans="1:8" ht="43.5" thickBot="1">
      <c r="A258" s="16">
        <v>251</v>
      </c>
      <c r="B258" s="11" t="s">
        <v>374</v>
      </c>
      <c r="C258" s="63">
        <v>901</v>
      </c>
      <c r="D258" s="18" t="s">
        <v>82</v>
      </c>
      <c r="E258" s="41" t="s">
        <v>237</v>
      </c>
      <c r="F258" s="90">
        <v>600</v>
      </c>
      <c r="G258" s="40">
        <v>36188.5</v>
      </c>
      <c r="H258" s="7"/>
    </row>
    <row r="259" spans="1:8" ht="15.75" thickBot="1">
      <c r="A259" s="11">
        <v>252</v>
      </c>
      <c r="B259" s="11" t="s">
        <v>21</v>
      </c>
      <c r="C259" s="63">
        <v>901</v>
      </c>
      <c r="D259" s="18" t="s">
        <v>83</v>
      </c>
      <c r="E259" s="41"/>
      <c r="F259" s="11"/>
      <c r="G259" s="40">
        <f>SUM(G260,G265,G289)</f>
        <v>87556.045760000008</v>
      </c>
      <c r="H259" s="7"/>
    </row>
    <row r="260" spans="1:8" ht="15.75" thickBot="1">
      <c r="A260" s="16">
        <v>253</v>
      </c>
      <c r="B260" s="11" t="s">
        <v>366</v>
      </c>
      <c r="C260" s="63">
        <v>901</v>
      </c>
      <c r="D260" s="18" t="s">
        <v>367</v>
      </c>
      <c r="E260" s="67"/>
      <c r="F260" s="103"/>
      <c r="G260" s="40">
        <f t="shared" ref="G260:G263" si="0">SUM(G261)</f>
        <v>6417.54576</v>
      </c>
      <c r="H260" s="7"/>
    </row>
    <row r="261" spans="1:8" ht="43.5" thickBot="1">
      <c r="A261" s="11">
        <v>254</v>
      </c>
      <c r="B261" s="11" t="s">
        <v>267</v>
      </c>
      <c r="C261" s="63">
        <v>901</v>
      </c>
      <c r="D261" s="18" t="s">
        <v>367</v>
      </c>
      <c r="E261" s="41" t="s">
        <v>100</v>
      </c>
      <c r="F261" s="17"/>
      <c r="G261" s="40">
        <f t="shared" si="0"/>
        <v>6417.54576</v>
      </c>
      <c r="H261" s="7"/>
    </row>
    <row r="262" spans="1:8" ht="43.5" thickBot="1">
      <c r="A262" s="16">
        <v>255</v>
      </c>
      <c r="B262" s="11" t="s">
        <v>268</v>
      </c>
      <c r="C262" s="63">
        <v>901</v>
      </c>
      <c r="D262" s="18" t="s">
        <v>367</v>
      </c>
      <c r="E262" s="41" t="s">
        <v>130</v>
      </c>
      <c r="F262" s="17"/>
      <c r="G262" s="40">
        <f t="shared" si="0"/>
        <v>6417.54576</v>
      </c>
      <c r="H262" s="7"/>
    </row>
    <row r="263" spans="1:8" ht="72" thickBot="1">
      <c r="A263" s="11">
        <v>256</v>
      </c>
      <c r="B263" s="43" t="s">
        <v>305</v>
      </c>
      <c r="C263" s="63">
        <v>901</v>
      </c>
      <c r="D263" s="18" t="s">
        <v>367</v>
      </c>
      <c r="E263" s="41" t="s">
        <v>198</v>
      </c>
      <c r="F263" s="17"/>
      <c r="G263" s="40">
        <f t="shared" si="0"/>
        <v>6417.54576</v>
      </c>
      <c r="H263" s="7"/>
    </row>
    <row r="264" spans="1:8" ht="29.25" thickBot="1">
      <c r="A264" s="16">
        <v>257</v>
      </c>
      <c r="B264" s="11" t="s">
        <v>375</v>
      </c>
      <c r="C264" s="63">
        <v>901</v>
      </c>
      <c r="D264" s="18" t="s">
        <v>367</v>
      </c>
      <c r="E264" s="41" t="s">
        <v>198</v>
      </c>
      <c r="F264" s="90">
        <v>300</v>
      </c>
      <c r="G264" s="40">
        <v>6417.54576</v>
      </c>
      <c r="H264" s="7"/>
    </row>
    <row r="265" spans="1:8" ht="15.75" thickBot="1">
      <c r="A265" s="11">
        <v>258</v>
      </c>
      <c r="B265" s="11" t="s">
        <v>22</v>
      </c>
      <c r="C265" s="63">
        <v>901</v>
      </c>
      <c r="D265" s="18" t="s">
        <v>88</v>
      </c>
      <c r="E265" s="41"/>
      <c r="F265" s="90"/>
      <c r="G265" s="40">
        <f>SUM(G266,G286)</f>
        <v>77240.158250000008</v>
      </c>
      <c r="H265" s="7"/>
    </row>
    <row r="266" spans="1:8" ht="46.5" customHeight="1" thickBot="1">
      <c r="A266" s="16">
        <v>259</v>
      </c>
      <c r="B266" s="11" t="s">
        <v>267</v>
      </c>
      <c r="C266" s="63">
        <v>901</v>
      </c>
      <c r="D266" s="18">
        <v>1003</v>
      </c>
      <c r="E266" s="41" t="s">
        <v>100</v>
      </c>
      <c r="F266" s="105"/>
      <c r="G266" s="40">
        <f>SUM(G267,G277,G280,G283)</f>
        <v>77040.158250000008</v>
      </c>
      <c r="H266" s="7"/>
    </row>
    <row r="267" spans="1:8" ht="43.5" thickBot="1">
      <c r="A267" s="11">
        <v>260</v>
      </c>
      <c r="B267" s="11" t="s">
        <v>268</v>
      </c>
      <c r="C267" s="63">
        <v>901</v>
      </c>
      <c r="D267" s="18" t="s">
        <v>88</v>
      </c>
      <c r="E267" s="41" t="s">
        <v>130</v>
      </c>
      <c r="F267" s="105"/>
      <c r="G267" s="40">
        <f>SUM(G268,G271,G274)</f>
        <v>73930.958250000011</v>
      </c>
      <c r="H267" s="7"/>
    </row>
    <row r="268" spans="1:8" ht="57.75" thickBot="1">
      <c r="A268" s="16">
        <v>261</v>
      </c>
      <c r="B268" s="11" t="s">
        <v>46</v>
      </c>
      <c r="C268" s="63">
        <v>901</v>
      </c>
      <c r="D268" s="18" t="s">
        <v>88</v>
      </c>
      <c r="E268" s="41" t="s">
        <v>131</v>
      </c>
      <c r="F268" s="105"/>
      <c r="G268" s="40">
        <f>SUM(G269,G270)</f>
        <v>2251.1</v>
      </c>
      <c r="H268" s="7"/>
    </row>
    <row r="269" spans="1:8" ht="31.5" customHeight="1" thickBot="1">
      <c r="A269" s="11">
        <v>262</v>
      </c>
      <c r="B269" s="11" t="s">
        <v>369</v>
      </c>
      <c r="C269" s="63">
        <v>901</v>
      </c>
      <c r="D269" s="18" t="s">
        <v>88</v>
      </c>
      <c r="E269" s="41" t="s">
        <v>131</v>
      </c>
      <c r="F269" s="90">
        <v>200</v>
      </c>
      <c r="G269" s="40">
        <v>25</v>
      </c>
      <c r="H269" s="7"/>
    </row>
    <row r="270" spans="1:8" ht="29.25" thickBot="1">
      <c r="A270" s="16">
        <v>263</v>
      </c>
      <c r="B270" s="11" t="s">
        <v>375</v>
      </c>
      <c r="C270" s="63">
        <v>901</v>
      </c>
      <c r="D270" s="18" t="s">
        <v>88</v>
      </c>
      <c r="E270" s="41" t="s">
        <v>131</v>
      </c>
      <c r="F270" s="90">
        <v>300</v>
      </c>
      <c r="G270" s="40">
        <v>2226.1</v>
      </c>
      <c r="H270" s="7"/>
    </row>
    <row r="271" spans="1:8" ht="72" thickBot="1">
      <c r="A271" s="11">
        <v>264</v>
      </c>
      <c r="B271" s="11" t="s">
        <v>377</v>
      </c>
      <c r="C271" s="63">
        <v>901</v>
      </c>
      <c r="D271" s="18" t="s">
        <v>88</v>
      </c>
      <c r="E271" s="41" t="s">
        <v>132</v>
      </c>
      <c r="F271" s="90"/>
      <c r="G271" s="40">
        <f>SUM(G272,G273)</f>
        <v>65800.558250000002</v>
      </c>
      <c r="H271" s="7"/>
    </row>
    <row r="272" spans="1:8" ht="33" customHeight="1" thickBot="1">
      <c r="A272" s="16">
        <v>265</v>
      </c>
      <c r="B272" s="11" t="s">
        <v>369</v>
      </c>
      <c r="C272" s="63">
        <v>901</v>
      </c>
      <c r="D272" s="18" t="s">
        <v>88</v>
      </c>
      <c r="E272" s="41" t="s">
        <v>132</v>
      </c>
      <c r="F272" s="90">
        <v>200</v>
      </c>
      <c r="G272" s="40">
        <v>900</v>
      </c>
      <c r="H272" s="7"/>
    </row>
    <row r="273" spans="1:8" ht="29.25" thickBot="1">
      <c r="A273" s="11">
        <v>266</v>
      </c>
      <c r="B273" s="11" t="s">
        <v>375</v>
      </c>
      <c r="C273" s="63">
        <v>901</v>
      </c>
      <c r="D273" s="18" t="s">
        <v>88</v>
      </c>
      <c r="E273" s="41" t="s">
        <v>132</v>
      </c>
      <c r="F273" s="90">
        <v>300</v>
      </c>
      <c r="G273" s="40">
        <v>64900.558250000002</v>
      </c>
      <c r="H273" s="7"/>
    </row>
    <row r="274" spans="1:8" ht="58.5" thickBot="1">
      <c r="A274" s="16">
        <v>267</v>
      </c>
      <c r="B274" s="37" t="s">
        <v>351</v>
      </c>
      <c r="C274" s="63">
        <v>901</v>
      </c>
      <c r="D274" s="18" t="s">
        <v>88</v>
      </c>
      <c r="E274" s="41" t="s">
        <v>133</v>
      </c>
      <c r="F274" s="105"/>
      <c r="G274" s="40">
        <f>SUM(G275,G276)</f>
        <v>5879.3</v>
      </c>
      <c r="H274" s="7"/>
    </row>
    <row r="275" spans="1:8" ht="32.25" customHeight="1" thickBot="1">
      <c r="A275" s="11">
        <v>268</v>
      </c>
      <c r="B275" s="11" t="s">
        <v>369</v>
      </c>
      <c r="C275" s="63">
        <v>901</v>
      </c>
      <c r="D275" s="18" t="s">
        <v>88</v>
      </c>
      <c r="E275" s="41" t="s">
        <v>133</v>
      </c>
      <c r="F275" s="90">
        <v>200</v>
      </c>
      <c r="G275" s="40">
        <v>69</v>
      </c>
      <c r="H275" s="7"/>
    </row>
    <row r="276" spans="1:8" ht="29.25" thickBot="1">
      <c r="A276" s="16">
        <v>269</v>
      </c>
      <c r="B276" s="11" t="s">
        <v>375</v>
      </c>
      <c r="C276" s="47">
        <v>901</v>
      </c>
      <c r="D276" s="18" t="s">
        <v>88</v>
      </c>
      <c r="E276" s="41" t="s">
        <v>133</v>
      </c>
      <c r="F276" s="90">
        <v>300</v>
      </c>
      <c r="G276" s="40">
        <v>5810.3</v>
      </c>
      <c r="H276" s="7"/>
    </row>
    <row r="277" spans="1:8" ht="43.5" thickBot="1">
      <c r="A277" s="11">
        <v>270</v>
      </c>
      <c r="B277" s="13" t="s">
        <v>343</v>
      </c>
      <c r="C277" s="63">
        <v>901</v>
      </c>
      <c r="D277" s="18" t="s">
        <v>88</v>
      </c>
      <c r="E277" s="41" t="s">
        <v>345</v>
      </c>
      <c r="F277" s="11"/>
      <c r="G277" s="40">
        <f>SUM(G278)</f>
        <v>1200</v>
      </c>
      <c r="H277" s="7"/>
    </row>
    <row r="278" spans="1:8" ht="29.25" thickBot="1">
      <c r="A278" s="16">
        <v>271</v>
      </c>
      <c r="B278" s="15" t="s">
        <v>344</v>
      </c>
      <c r="C278" s="63">
        <v>901</v>
      </c>
      <c r="D278" s="18" t="s">
        <v>88</v>
      </c>
      <c r="E278" s="41" t="s">
        <v>347</v>
      </c>
      <c r="F278" s="11"/>
      <c r="G278" s="40">
        <f>SUM(G279)</f>
        <v>1200</v>
      </c>
      <c r="H278" s="7"/>
    </row>
    <row r="279" spans="1:8" ht="29.25" thickBot="1">
      <c r="A279" s="11">
        <v>272</v>
      </c>
      <c r="B279" s="11" t="s">
        <v>375</v>
      </c>
      <c r="C279" s="63">
        <v>901</v>
      </c>
      <c r="D279" s="18" t="s">
        <v>88</v>
      </c>
      <c r="E279" s="41" t="s">
        <v>347</v>
      </c>
      <c r="F279" s="90">
        <v>300</v>
      </c>
      <c r="G279" s="40">
        <v>1200</v>
      </c>
      <c r="H279" s="7"/>
    </row>
    <row r="280" spans="1:8" ht="43.5" thickBot="1">
      <c r="A280" s="16">
        <v>273</v>
      </c>
      <c r="B280" s="11" t="s">
        <v>279</v>
      </c>
      <c r="C280" s="63">
        <v>901</v>
      </c>
      <c r="D280" s="18" t="s">
        <v>88</v>
      </c>
      <c r="E280" s="41" t="s">
        <v>134</v>
      </c>
      <c r="F280" s="105"/>
      <c r="G280" s="49">
        <f>SUM(G281)</f>
        <v>837</v>
      </c>
      <c r="H280" s="7"/>
    </row>
    <row r="281" spans="1:8" ht="36.75" customHeight="1" thickBot="1">
      <c r="A281" s="11">
        <v>274</v>
      </c>
      <c r="B281" s="11" t="s">
        <v>45</v>
      </c>
      <c r="C281" s="63">
        <v>901</v>
      </c>
      <c r="D281" s="18">
        <v>1003</v>
      </c>
      <c r="E281" s="41" t="s">
        <v>346</v>
      </c>
      <c r="F281" s="90"/>
      <c r="G281" s="49">
        <f>SUM(G282)</f>
        <v>837</v>
      </c>
      <c r="H281" s="7"/>
    </row>
    <row r="282" spans="1:8" ht="31.5" customHeight="1" thickBot="1">
      <c r="A282" s="16">
        <v>275</v>
      </c>
      <c r="B282" s="11" t="s">
        <v>375</v>
      </c>
      <c r="C282" s="63">
        <v>901</v>
      </c>
      <c r="D282" s="18">
        <v>1003</v>
      </c>
      <c r="E282" s="41" t="s">
        <v>346</v>
      </c>
      <c r="F282" s="90">
        <v>300</v>
      </c>
      <c r="G282" s="49">
        <v>837</v>
      </c>
      <c r="H282" s="7"/>
    </row>
    <row r="283" spans="1:8" ht="63.75" customHeight="1" thickBot="1">
      <c r="A283" s="11">
        <v>276</v>
      </c>
      <c r="B283" s="43" t="s">
        <v>311</v>
      </c>
      <c r="C283" s="63">
        <v>901</v>
      </c>
      <c r="D283" s="18" t="s">
        <v>88</v>
      </c>
      <c r="E283" s="41" t="s">
        <v>238</v>
      </c>
      <c r="F283" s="90"/>
      <c r="G283" s="49">
        <f>SUM(G284)</f>
        <v>1072.2</v>
      </c>
      <c r="H283" s="7"/>
    </row>
    <row r="284" spans="1:8" s="143" customFormat="1" ht="50.25" customHeight="1" thickBot="1">
      <c r="A284" s="43">
        <v>277</v>
      </c>
      <c r="B284" s="144" t="s">
        <v>352</v>
      </c>
      <c r="C284" s="140">
        <v>901</v>
      </c>
      <c r="D284" s="69" t="s">
        <v>88</v>
      </c>
      <c r="E284" s="131" t="s">
        <v>418</v>
      </c>
      <c r="F284" s="106"/>
      <c r="G284" s="49">
        <f>SUM(G285)</f>
        <v>1072.2</v>
      </c>
      <c r="H284" s="142"/>
    </row>
    <row r="285" spans="1:8" s="143" customFormat="1" ht="29.25" thickBot="1">
      <c r="A285" s="122">
        <v>278</v>
      </c>
      <c r="B285" s="122" t="s">
        <v>375</v>
      </c>
      <c r="C285" s="140">
        <v>901</v>
      </c>
      <c r="D285" s="69" t="s">
        <v>88</v>
      </c>
      <c r="E285" s="131" t="s">
        <v>418</v>
      </c>
      <c r="F285" s="106">
        <v>300</v>
      </c>
      <c r="G285" s="49">
        <v>1072.2</v>
      </c>
      <c r="H285" s="142"/>
    </row>
    <row r="286" spans="1:8" ht="15.75" thickBot="1">
      <c r="A286" s="16">
        <v>279</v>
      </c>
      <c r="B286" s="11" t="s">
        <v>348</v>
      </c>
      <c r="C286" s="63">
        <v>901</v>
      </c>
      <c r="D286" s="18" t="s">
        <v>88</v>
      </c>
      <c r="E286" s="41" t="s">
        <v>94</v>
      </c>
      <c r="F286" s="90"/>
      <c r="G286" s="40">
        <f>SUM(G287)</f>
        <v>200</v>
      </c>
      <c r="H286" s="7"/>
    </row>
    <row r="287" spans="1:8" ht="29.25" thickBot="1">
      <c r="A287" s="11">
        <v>280</v>
      </c>
      <c r="B287" s="11" t="s">
        <v>3</v>
      </c>
      <c r="C287" s="80">
        <v>901</v>
      </c>
      <c r="D287" s="18">
        <v>1003</v>
      </c>
      <c r="E287" s="41" t="s">
        <v>101</v>
      </c>
      <c r="F287" s="90"/>
      <c r="G287" s="40">
        <f>SUM(G288)</f>
        <v>200</v>
      </c>
      <c r="H287" s="7"/>
    </row>
    <row r="288" spans="1:8" ht="29.25" customHeight="1" thickBot="1">
      <c r="A288" s="16">
        <v>281</v>
      </c>
      <c r="B288" s="11" t="s">
        <v>375</v>
      </c>
      <c r="C288" s="47">
        <v>901</v>
      </c>
      <c r="D288" s="18">
        <v>1003</v>
      </c>
      <c r="E288" s="41" t="s">
        <v>101</v>
      </c>
      <c r="F288" s="90">
        <v>300</v>
      </c>
      <c r="G288" s="40">
        <v>200</v>
      </c>
      <c r="H288" s="7"/>
    </row>
    <row r="289" spans="1:8" s="121" customFormat="1" ht="34.5" customHeight="1" thickBot="1">
      <c r="A289" s="11">
        <v>282</v>
      </c>
      <c r="B289" s="11" t="s">
        <v>47</v>
      </c>
      <c r="C289" s="52">
        <v>901</v>
      </c>
      <c r="D289" s="18" t="s">
        <v>139</v>
      </c>
      <c r="E289" s="41"/>
      <c r="F289" s="11"/>
      <c r="G289" s="40">
        <f>SUM(G290)</f>
        <v>3898.3417499999996</v>
      </c>
      <c r="H289" s="120"/>
    </row>
    <row r="290" spans="1:8" ht="51" customHeight="1" thickBot="1">
      <c r="A290" s="16">
        <v>283</v>
      </c>
      <c r="B290" s="11" t="s">
        <v>267</v>
      </c>
      <c r="C290" s="47">
        <v>901</v>
      </c>
      <c r="D290" s="18">
        <v>1006</v>
      </c>
      <c r="E290" s="41" t="s">
        <v>100</v>
      </c>
      <c r="F290" s="17"/>
      <c r="G290" s="40">
        <f>SUM(G291,G303,G306,G309)</f>
        <v>3898.3417499999996</v>
      </c>
      <c r="H290" s="7"/>
    </row>
    <row r="291" spans="1:8" ht="43.5" thickBot="1">
      <c r="A291" s="11">
        <v>284</v>
      </c>
      <c r="B291" s="11" t="s">
        <v>268</v>
      </c>
      <c r="C291" s="63">
        <v>901</v>
      </c>
      <c r="D291" s="18">
        <v>1006</v>
      </c>
      <c r="E291" s="41" t="s">
        <v>130</v>
      </c>
      <c r="F291" s="17"/>
      <c r="G291" s="40">
        <f>SUM(G292,G294,G296,G298,G300)</f>
        <v>3788.3417499999996</v>
      </c>
      <c r="H291" s="7"/>
    </row>
    <row r="292" spans="1:8" ht="57.75" thickBot="1">
      <c r="A292" s="16">
        <v>285</v>
      </c>
      <c r="B292" s="11" t="s">
        <v>231</v>
      </c>
      <c r="C292" s="63">
        <v>901</v>
      </c>
      <c r="D292" s="18">
        <v>1006</v>
      </c>
      <c r="E292" s="41" t="s">
        <v>182</v>
      </c>
      <c r="F292" s="17"/>
      <c r="G292" s="40">
        <f>SUM(G293)</f>
        <v>150</v>
      </c>
      <c r="H292" s="7"/>
    </row>
    <row r="293" spans="1:8" ht="28.5" customHeight="1" thickBot="1">
      <c r="A293" s="11">
        <v>286</v>
      </c>
      <c r="B293" s="11" t="s">
        <v>369</v>
      </c>
      <c r="C293" s="63">
        <v>901</v>
      </c>
      <c r="D293" s="18">
        <v>1006</v>
      </c>
      <c r="E293" s="41" t="s">
        <v>182</v>
      </c>
      <c r="F293" s="90">
        <v>200</v>
      </c>
      <c r="G293" s="40">
        <v>150</v>
      </c>
      <c r="H293" s="7"/>
    </row>
    <row r="294" spans="1:8" ht="44.25" thickBot="1">
      <c r="A294" s="16">
        <v>287</v>
      </c>
      <c r="B294" s="81" t="s">
        <v>232</v>
      </c>
      <c r="C294" s="63">
        <v>901</v>
      </c>
      <c r="D294" s="18">
        <v>1006</v>
      </c>
      <c r="E294" s="41" t="s">
        <v>183</v>
      </c>
      <c r="F294" s="105"/>
      <c r="G294" s="49">
        <f>SUM(G295)</f>
        <v>190</v>
      </c>
      <c r="H294" s="7"/>
    </row>
    <row r="295" spans="1:8" ht="33.75" customHeight="1" thickBot="1">
      <c r="A295" s="11">
        <v>288</v>
      </c>
      <c r="B295" s="11" t="s">
        <v>369</v>
      </c>
      <c r="C295" s="63">
        <v>901</v>
      </c>
      <c r="D295" s="18">
        <v>1006</v>
      </c>
      <c r="E295" s="41" t="s">
        <v>183</v>
      </c>
      <c r="F295" s="90">
        <v>200</v>
      </c>
      <c r="G295" s="49">
        <v>190</v>
      </c>
      <c r="H295" s="7"/>
    </row>
    <row r="296" spans="1:8" ht="29.25" thickBot="1">
      <c r="A296" s="16">
        <v>289</v>
      </c>
      <c r="B296" s="11" t="s">
        <v>233</v>
      </c>
      <c r="C296" s="63">
        <v>901</v>
      </c>
      <c r="D296" s="18" t="s">
        <v>139</v>
      </c>
      <c r="E296" s="41" t="s">
        <v>184</v>
      </c>
      <c r="F296" s="90"/>
      <c r="G296" s="49">
        <f>SUM(G297)</f>
        <v>490.8</v>
      </c>
      <c r="H296" s="7"/>
    </row>
    <row r="297" spans="1:8" ht="30.75" customHeight="1" thickBot="1">
      <c r="A297" s="11">
        <v>290</v>
      </c>
      <c r="B297" s="11" t="s">
        <v>369</v>
      </c>
      <c r="C297" s="63">
        <v>901</v>
      </c>
      <c r="D297" s="18" t="s">
        <v>139</v>
      </c>
      <c r="E297" s="41" t="s">
        <v>184</v>
      </c>
      <c r="F297" s="90">
        <v>200</v>
      </c>
      <c r="G297" s="49">
        <v>490.8</v>
      </c>
      <c r="H297" s="7"/>
    </row>
    <row r="298" spans="1:8" ht="57.75" thickBot="1">
      <c r="A298" s="16">
        <v>291</v>
      </c>
      <c r="B298" s="11" t="s">
        <v>46</v>
      </c>
      <c r="C298" s="63">
        <v>901</v>
      </c>
      <c r="D298" s="18" t="s">
        <v>139</v>
      </c>
      <c r="E298" s="41" t="s">
        <v>131</v>
      </c>
      <c r="F298" s="90"/>
      <c r="G298" s="40">
        <f>SUM(G299)</f>
        <v>70</v>
      </c>
      <c r="H298" s="7"/>
    </row>
    <row r="299" spans="1:8" ht="30.75" customHeight="1" thickBot="1">
      <c r="A299" s="11">
        <v>292</v>
      </c>
      <c r="B299" s="11" t="s">
        <v>369</v>
      </c>
      <c r="C299" s="63">
        <v>901</v>
      </c>
      <c r="D299" s="18" t="s">
        <v>139</v>
      </c>
      <c r="E299" s="41" t="s">
        <v>131</v>
      </c>
      <c r="F299" s="90">
        <v>200</v>
      </c>
      <c r="G299" s="40">
        <v>70</v>
      </c>
      <c r="H299" s="7"/>
    </row>
    <row r="300" spans="1:8" ht="29.25" customHeight="1" thickBot="1">
      <c r="A300" s="16">
        <v>293</v>
      </c>
      <c r="B300" s="11" t="s">
        <v>93</v>
      </c>
      <c r="C300" s="47">
        <v>901</v>
      </c>
      <c r="D300" s="18" t="s">
        <v>139</v>
      </c>
      <c r="E300" s="41" t="s">
        <v>135</v>
      </c>
      <c r="F300" s="11"/>
      <c r="G300" s="40">
        <f>SUM(G301,G302)</f>
        <v>2887.5417499999999</v>
      </c>
      <c r="H300" s="7"/>
    </row>
    <row r="301" spans="1:8" ht="86.25" thickBot="1">
      <c r="A301" s="11">
        <v>294</v>
      </c>
      <c r="B301" s="11" t="s">
        <v>373</v>
      </c>
      <c r="C301" s="63">
        <v>901</v>
      </c>
      <c r="D301" s="18" t="s">
        <v>139</v>
      </c>
      <c r="E301" s="41" t="s">
        <v>135</v>
      </c>
      <c r="F301" s="90">
        <v>100</v>
      </c>
      <c r="G301" s="40">
        <v>2087.5417499999999</v>
      </c>
      <c r="H301" s="7"/>
    </row>
    <row r="302" spans="1:8" ht="29.25" customHeight="1" thickBot="1">
      <c r="A302" s="16">
        <v>295</v>
      </c>
      <c r="B302" s="11" t="s">
        <v>369</v>
      </c>
      <c r="C302" s="63">
        <v>901</v>
      </c>
      <c r="D302" s="18" t="s">
        <v>139</v>
      </c>
      <c r="E302" s="41" t="s">
        <v>135</v>
      </c>
      <c r="F302" s="90">
        <v>200</v>
      </c>
      <c r="G302" s="40">
        <v>800</v>
      </c>
      <c r="H302" s="7"/>
    </row>
    <row r="303" spans="1:8" ht="43.5" thickBot="1">
      <c r="A303" s="11">
        <v>296</v>
      </c>
      <c r="B303" s="11" t="s">
        <v>280</v>
      </c>
      <c r="C303" s="63">
        <v>901</v>
      </c>
      <c r="D303" s="18">
        <v>1006</v>
      </c>
      <c r="E303" s="41" t="s">
        <v>136</v>
      </c>
      <c r="F303" s="105"/>
      <c r="G303" s="40">
        <f>SUM(G304)</f>
        <v>80</v>
      </c>
      <c r="H303" s="7"/>
    </row>
    <row r="304" spans="1:8" ht="47.25" customHeight="1" thickBot="1">
      <c r="A304" s="16">
        <v>297</v>
      </c>
      <c r="B304" s="11" t="s">
        <v>48</v>
      </c>
      <c r="C304" s="63">
        <v>901</v>
      </c>
      <c r="D304" s="18">
        <v>1006</v>
      </c>
      <c r="E304" s="41" t="s">
        <v>239</v>
      </c>
      <c r="F304" s="90"/>
      <c r="G304" s="40">
        <f>SUM(G305)</f>
        <v>80</v>
      </c>
      <c r="H304" s="7"/>
    </row>
    <row r="305" spans="1:8" ht="31.5" customHeight="1" thickBot="1">
      <c r="A305" s="11">
        <v>298</v>
      </c>
      <c r="B305" s="11" t="s">
        <v>369</v>
      </c>
      <c r="C305" s="63">
        <v>901</v>
      </c>
      <c r="D305" s="18">
        <v>1006</v>
      </c>
      <c r="E305" s="41" t="s">
        <v>239</v>
      </c>
      <c r="F305" s="90">
        <v>200</v>
      </c>
      <c r="G305" s="40">
        <v>80</v>
      </c>
      <c r="H305" s="7"/>
    </row>
    <row r="306" spans="1:8" ht="57.75" thickBot="1">
      <c r="A306" s="16">
        <v>299</v>
      </c>
      <c r="B306" s="11" t="s">
        <v>281</v>
      </c>
      <c r="C306" s="63">
        <v>901</v>
      </c>
      <c r="D306" s="18">
        <v>1006</v>
      </c>
      <c r="E306" s="41" t="s">
        <v>137</v>
      </c>
      <c r="F306" s="17"/>
      <c r="G306" s="40">
        <f>SUM(G307)</f>
        <v>10</v>
      </c>
      <c r="H306" s="7"/>
    </row>
    <row r="307" spans="1:8" ht="57.75" thickBot="1">
      <c r="A307" s="11">
        <v>300</v>
      </c>
      <c r="B307" s="11" t="s">
        <v>353</v>
      </c>
      <c r="C307" s="63">
        <v>901</v>
      </c>
      <c r="D307" s="18" t="s">
        <v>139</v>
      </c>
      <c r="E307" s="41" t="s">
        <v>240</v>
      </c>
      <c r="F307" s="11"/>
      <c r="G307" s="40">
        <f>SUM(G308)</f>
        <v>10</v>
      </c>
      <c r="H307" s="7"/>
    </row>
    <row r="308" spans="1:8" ht="27.75" customHeight="1" thickBot="1">
      <c r="A308" s="16">
        <v>301</v>
      </c>
      <c r="B308" s="11" t="s">
        <v>369</v>
      </c>
      <c r="C308" s="63">
        <v>901</v>
      </c>
      <c r="D308" s="18">
        <v>1006</v>
      </c>
      <c r="E308" s="41" t="s">
        <v>240</v>
      </c>
      <c r="F308" s="90">
        <v>200</v>
      </c>
      <c r="G308" s="40">
        <v>10</v>
      </c>
      <c r="H308" s="7"/>
    </row>
    <row r="309" spans="1:8" ht="43.5" thickBot="1">
      <c r="A309" s="11">
        <v>302</v>
      </c>
      <c r="B309" s="11" t="s">
        <v>282</v>
      </c>
      <c r="C309" s="63">
        <v>901</v>
      </c>
      <c r="D309" s="18">
        <v>1006</v>
      </c>
      <c r="E309" s="41" t="s">
        <v>138</v>
      </c>
      <c r="F309" s="105"/>
      <c r="G309" s="40">
        <f>SUM(G310)</f>
        <v>20</v>
      </c>
      <c r="H309" s="7"/>
    </row>
    <row r="310" spans="1:8" ht="29.25" thickBot="1">
      <c r="A310" s="16">
        <v>303</v>
      </c>
      <c r="B310" s="11" t="s">
        <v>49</v>
      </c>
      <c r="C310" s="63">
        <v>901</v>
      </c>
      <c r="D310" s="18">
        <v>1006</v>
      </c>
      <c r="E310" s="41" t="s">
        <v>354</v>
      </c>
      <c r="F310" s="90"/>
      <c r="G310" s="40">
        <f>SUM(G311)</f>
        <v>20</v>
      </c>
      <c r="H310" s="7"/>
    </row>
    <row r="311" spans="1:8" ht="32.25" customHeight="1" thickBot="1">
      <c r="A311" s="11">
        <v>304</v>
      </c>
      <c r="B311" s="11" t="s">
        <v>369</v>
      </c>
      <c r="C311" s="63">
        <v>901</v>
      </c>
      <c r="D311" s="18">
        <v>1006</v>
      </c>
      <c r="E311" s="41" t="s">
        <v>354</v>
      </c>
      <c r="F311" s="90">
        <v>200</v>
      </c>
      <c r="G311" s="40">
        <v>20</v>
      </c>
      <c r="H311" s="7"/>
    </row>
    <row r="312" spans="1:8" ht="15.75" thickBot="1">
      <c r="A312" s="16">
        <v>305</v>
      </c>
      <c r="B312" s="11" t="s">
        <v>23</v>
      </c>
      <c r="C312" s="63">
        <v>901</v>
      </c>
      <c r="D312" s="18" t="s">
        <v>180</v>
      </c>
      <c r="E312" s="41"/>
      <c r="F312" s="90"/>
      <c r="G312" s="40">
        <f>SUM(G313)</f>
        <v>6427</v>
      </c>
      <c r="H312" s="7"/>
    </row>
    <row r="313" spans="1:8" ht="15.75" thickBot="1">
      <c r="A313" s="11">
        <v>306</v>
      </c>
      <c r="B313" s="11" t="s">
        <v>178</v>
      </c>
      <c r="C313" s="63">
        <v>901</v>
      </c>
      <c r="D313" s="18" t="s">
        <v>181</v>
      </c>
      <c r="E313" s="41"/>
      <c r="F313" s="90"/>
      <c r="G313" s="40">
        <f>SUM(G314)</f>
        <v>6427</v>
      </c>
      <c r="H313" s="7"/>
    </row>
    <row r="314" spans="1:8" ht="32.25" customHeight="1" thickBot="1">
      <c r="A314" s="16">
        <v>307</v>
      </c>
      <c r="B314" s="11" t="s">
        <v>267</v>
      </c>
      <c r="C314" s="63">
        <v>901</v>
      </c>
      <c r="D314" s="18" t="s">
        <v>181</v>
      </c>
      <c r="E314" s="41" t="s">
        <v>100</v>
      </c>
      <c r="F314" s="105"/>
      <c r="G314" s="40">
        <f>SUM(G315,G328)</f>
        <v>6427</v>
      </c>
      <c r="H314" s="7"/>
    </row>
    <row r="315" spans="1:8" ht="43.5" thickBot="1">
      <c r="A315" s="11">
        <v>308</v>
      </c>
      <c r="B315" s="11" t="s">
        <v>278</v>
      </c>
      <c r="C315" s="63">
        <v>901</v>
      </c>
      <c r="D315" s="18" t="s">
        <v>181</v>
      </c>
      <c r="E315" s="41" t="s">
        <v>128</v>
      </c>
      <c r="F315" s="105"/>
      <c r="G315" s="40">
        <f>SUM(G316,G319,G322,G324,G326)</f>
        <v>1277</v>
      </c>
      <c r="H315" s="7"/>
    </row>
    <row r="316" spans="1:8" ht="57.75" thickBot="1">
      <c r="A316" s="16">
        <v>309</v>
      </c>
      <c r="B316" s="11" t="s">
        <v>234</v>
      </c>
      <c r="C316" s="63">
        <v>901</v>
      </c>
      <c r="D316" s="18" t="s">
        <v>181</v>
      </c>
      <c r="E316" s="41" t="s">
        <v>185</v>
      </c>
      <c r="F316" s="105"/>
      <c r="G316" s="40">
        <f>SUM(G317,G318)</f>
        <v>680</v>
      </c>
      <c r="H316" s="7"/>
    </row>
    <row r="317" spans="1:8" ht="80.25" customHeight="1" thickBot="1">
      <c r="A317" s="11">
        <v>310</v>
      </c>
      <c r="B317" s="11" t="s">
        <v>373</v>
      </c>
      <c r="C317" s="63">
        <v>901</v>
      </c>
      <c r="D317" s="18" t="s">
        <v>181</v>
      </c>
      <c r="E317" s="41" t="s">
        <v>185</v>
      </c>
      <c r="F317" s="90">
        <v>100</v>
      </c>
      <c r="G317" s="40">
        <v>30</v>
      </c>
      <c r="H317" s="7"/>
    </row>
    <row r="318" spans="1:8" ht="33" customHeight="1" thickBot="1">
      <c r="A318" s="16">
        <v>311</v>
      </c>
      <c r="B318" s="11" t="s">
        <v>369</v>
      </c>
      <c r="C318" s="63">
        <v>901</v>
      </c>
      <c r="D318" s="18" t="s">
        <v>181</v>
      </c>
      <c r="E318" s="41" t="s">
        <v>185</v>
      </c>
      <c r="F318" s="90">
        <v>200</v>
      </c>
      <c r="G318" s="40">
        <v>650</v>
      </c>
      <c r="H318" s="7"/>
    </row>
    <row r="319" spans="1:8" ht="29.25" thickBot="1">
      <c r="A319" s="11">
        <v>312</v>
      </c>
      <c r="B319" s="11" t="s">
        <v>350</v>
      </c>
      <c r="C319" s="63">
        <v>901</v>
      </c>
      <c r="D319" s="18" t="s">
        <v>181</v>
      </c>
      <c r="E319" s="41" t="s">
        <v>186</v>
      </c>
      <c r="F319" s="90"/>
      <c r="G319" s="40">
        <f>SUM(G320,G321)</f>
        <v>160.19999999999999</v>
      </c>
      <c r="H319" s="7"/>
    </row>
    <row r="320" spans="1:8" ht="78.75" customHeight="1" thickBot="1">
      <c r="A320" s="16">
        <v>313</v>
      </c>
      <c r="B320" s="11" t="s">
        <v>373</v>
      </c>
      <c r="C320" s="47">
        <v>901</v>
      </c>
      <c r="D320" s="18" t="s">
        <v>181</v>
      </c>
      <c r="E320" s="41" t="s">
        <v>186</v>
      </c>
      <c r="F320" s="90">
        <v>100</v>
      </c>
      <c r="G320" s="40">
        <v>80</v>
      </c>
      <c r="H320" s="7"/>
    </row>
    <row r="321" spans="1:8" ht="33.75" customHeight="1" thickBot="1">
      <c r="A321" s="11">
        <v>314</v>
      </c>
      <c r="B321" s="11" t="s">
        <v>369</v>
      </c>
      <c r="C321" s="63">
        <v>901</v>
      </c>
      <c r="D321" s="18" t="s">
        <v>181</v>
      </c>
      <c r="E321" s="41" t="s">
        <v>186</v>
      </c>
      <c r="F321" s="90">
        <v>200</v>
      </c>
      <c r="G321" s="40">
        <v>80.2</v>
      </c>
      <c r="H321" s="7"/>
    </row>
    <row r="322" spans="1:8" ht="57.75" thickBot="1">
      <c r="A322" s="16">
        <v>315</v>
      </c>
      <c r="B322" s="11" t="s">
        <v>364</v>
      </c>
      <c r="C322" s="63">
        <v>901</v>
      </c>
      <c r="D322" s="18" t="s">
        <v>181</v>
      </c>
      <c r="E322" s="41" t="s">
        <v>241</v>
      </c>
      <c r="F322" s="90"/>
      <c r="G322" s="40">
        <f>SUM(G323)</f>
        <v>180</v>
      </c>
      <c r="H322" s="7"/>
    </row>
    <row r="323" spans="1:8" ht="34.5" customHeight="1" thickBot="1">
      <c r="A323" s="11">
        <v>316</v>
      </c>
      <c r="B323" s="11" t="s">
        <v>369</v>
      </c>
      <c r="C323" s="63">
        <v>901</v>
      </c>
      <c r="D323" s="18" t="s">
        <v>181</v>
      </c>
      <c r="E323" s="41" t="s">
        <v>241</v>
      </c>
      <c r="F323" s="90">
        <v>200</v>
      </c>
      <c r="G323" s="40">
        <v>180</v>
      </c>
      <c r="H323" s="7"/>
    </row>
    <row r="324" spans="1:8" ht="60.75" customHeight="1" thickBot="1">
      <c r="A324" s="16">
        <v>317</v>
      </c>
      <c r="B324" s="43" t="s">
        <v>419</v>
      </c>
      <c r="C324" s="63">
        <v>901</v>
      </c>
      <c r="D324" s="18" t="s">
        <v>181</v>
      </c>
      <c r="E324" s="10" t="s">
        <v>371</v>
      </c>
      <c r="F324" s="90"/>
      <c r="G324" s="40">
        <f>SUM(G325)</f>
        <v>51.8</v>
      </c>
      <c r="H324" s="7"/>
    </row>
    <row r="325" spans="1:8" ht="30.75" customHeight="1" thickBot="1">
      <c r="A325" s="11">
        <v>318</v>
      </c>
      <c r="B325" s="11" t="s">
        <v>369</v>
      </c>
      <c r="C325" s="63">
        <v>901</v>
      </c>
      <c r="D325" s="18" t="s">
        <v>181</v>
      </c>
      <c r="E325" s="9" t="s">
        <v>371</v>
      </c>
      <c r="F325" s="90">
        <v>200</v>
      </c>
      <c r="G325" s="40">
        <v>51.8</v>
      </c>
      <c r="H325" s="7"/>
    </row>
    <row r="326" spans="1:8" ht="43.5" thickBot="1">
      <c r="A326" s="16">
        <v>319</v>
      </c>
      <c r="B326" s="43" t="s">
        <v>420</v>
      </c>
      <c r="C326" s="63">
        <v>901</v>
      </c>
      <c r="D326" s="18" t="s">
        <v>181</v>
      </c>
      <c r="E326" s="10" t="s">
        <v>400</v>
      </c>
      <c r="F326" s="90"/>
      <c r="G326" s="40">
        <f>SUM(G327)</f>
        <v>205</v>
      </c>
      <c r="H326" s="7"/>
    </row>
    <row r="327" spans="1:8" ht="30.75" customHeight="1" thickBot="1">
      <c r="A327" s="11">
        <v>320</v>
      </c>
      <c r="B327" s="11" t="s">
        <v>369</v>
      </c>
      <c r="C327" s="63">
        <v>901</v>
      </c>
      <c r="D327" s="18" t="s">
        <v>181</v>
      </c>
      <c r="E327" s="10" t="s">
        <v>400</v>
      </c>
      <c r="F327" s="90">
        <v>200</v>
      </c>
      <c r="G327" s="40">
        <v>205</v>
      </c>
      <c r="H327" s="7"/>
    </row>
    <row r="328" spans="1:8" ht="43.5" thickBot="1">
      <c r="A328" s="16">
        <v>321</v>
      </c>
      <c r="B328" s="11" t="s">
        <v>277</v>
      </c>
      <c r="C328" s="63">
        <v>901</v>
      </c>
      <c r="D328" s="18" t="s">
        <v>181</v>
      </c>
      <c r="E328" s="41" t="s">
        <v>127</v>
      </c>
      <c r="F328" s="90"/>
      <c r="G328" s="40">
        <f>SUM(G329)</f>
        <v>5150</v>
      </c>
      <c r="H328" s="7"/>
    </row>
    <row r="329" spans="1:8" s="121" customFormat="1" ht="29.25" thickBot="1">
      <c r="A329" s="11">
        <v>322</v>
      </c>
      <c r="B329" s="62" t="s">
        <v>340</v>
      </c>
      <c r="C329" s="52">
        <v>901</v>
      </c>
      <c r="D329" s="18" t="s">
        <v>181</v>
      </c>
      <c r="E329" s="41" t="s">
        <v>341</v>
      </c>
      <c r="F329" s="90"/>
      <c r="G329" s="40">
        <f>SUM(G330)</f>
        <v>5150</v>
      </c>
      <c r="H329" s="120"/>
    </row>
    <row r="330" spans="1:8" s="121" customFormat="1" ht="43.5" thickBot="1">
      <c r="A330" s="16">
        <v>323</v>
      </c>
      <c r="B330" s="11" t="s">
        <v>374</v>
      </c>
      <c r="C330" s="52">
        <v>901</v>
      </c>
      <c r="D330" s="18" t="s">
        <v>181</v>
      </c>
      <c r="E330" s="18" t="s">
        <v>341</v>
      </c>
      <c r="F330" s="90">
        <v>600</v>
      </c>
      <c r="G330" s="40">
        <v>5150</v>
      </c>
      <c r="H330" s="120"/>
    </row>
    <row r="331" spans="1:8" ht="15.75" thickBot="1">
      <c r="A331" s="11">
        <v>324</v>
      </c>
      <c r="B331" s="11" t="s">
        <v>179</v>
      </c>
      <c r="C331" s="63">
        <v>901</v>
      </c>
      <c r="D331" s="18" t="s">
        <v>242</v>
      </c>
      <c r="E331" s="41"/>
      <c r="F331" s="90"/>
      <c r="G331" s="40">
        <f>SUM(G332)</f>
        <v>807</v>
      </c>
      <c r="H331" s="7"/>
    </row>
    <row r="332" spans="1:8" ht="15.75" thickBot="1">
      <c r="A332" s="16">
        <v>325</v>
      </c>
      <c r="B332" s="11" t="s">
        <v>24</v>
      </c>
      <c r="C332" s="63">
        <v>901</v>
      </c>
      <c r="D332" s="18" t="s">
        <v>243</v>
      </c>
      <c r="E332" s="41"/>
      <c r="F332" s="90"/>
      <c r="G332" s="40">
        <f>SUM(G333)</f>
        <v>807</v>
      </c>
      <c r="H332" s="7"/>
    </row>
    <row r="333" spans="1:8" ht="43.5" thickBot="1">
      <c r="A333" s="11">
        <v>326</v>
      </c>
      <c r="B333" s="11" t="s">
        <v>267</v>
      </c>
      <c r="C333" s="63">
        <v>901</v>
      </c>
      <c r="D333" s="18">
        <v>1202</v>
      </c>
      <c r="E333" s="41" t="s">
        <v>100</v>
      </c>
      <c r="F333" s="105"/>
      <c r="G333" s="40">
        <f>SUM(G334)</f>
        <v>807</v>
      </c>
      <c r="H333" s="7"/>
    </row>
    <row r="334" spans="1:8" ht="57.75" thickBot="1">
      <c r="A334" s="16">
        <v>327</v>
      </c>
      <c r="B334" s="11" t="s">
        <v>273</v>
      </c>
      <c r="C334" s="63">
        <v>901</v>
      </c>
      <c r="D334" s="18">
        <v>1202</v>
      </c>
      <c r="E334" s="41" t="s">
        <v>120</v>
      </c>
      <c r="F334" s="90"/>
      <c r="G334" s="40">
        <f>SUM(G335)</f>
        <v>807</v>
      </c>
      <c r="H334" s="7"/>
    </row>
    <row r="335" spans="1:8" ht="43.5" thickBot="1">
      <c r="A335" s="11">
        <v>328</v>
      </c>
      <c r="B335" s="62" t="s">
        <v>306</v>
      </c>
      <c r="C335" s="63">
        <v>901</v>
      </c>
      <c r="D335" s="18" t="s">
        <v>243</v>
      </c>
      <c r="E335" s="41" t="s">
        <v>359</v>
      </c>
      <c r="F335" s="90"/>
      <c r="G335" s="40">
        <f>SUM(G336)</f>
        <v>807</v>
      </c>
      <c r="H335" s="7"/>
    </row>
    <row r="336" spans="1:8" ht="31.5" customHeight="1" thickBot="1">
      <c r="A336" s="16">
        <v>329</v>
      </c>
      <c r="B336" s="11" t="s">
        <v>369</v>
      </c>
      <c r="C336" s="63">
        <v>901</v>
      </c>
      <c r="D336" s="18">
        <v>1202</v>
      </c>
      <c r="E336" s="41" t="s">
        <v>359</v>
      </c>
      <c r="F336" s="106">
        <v>200</v>
      </c>
      <c r="G336" s="40">
        <v>807</v>
      </c>
      <c r="H336" s="7"/>
    </row>
    <row r="337" spans="1:8" ht="29.25" thickBot="1">
      <c r="A337" s="11">
        <v>330</v>
      </c>
      <c r="B337" s="82" t="s">
        <v>244</v>
      </c>
      <c r="C337" s="83">
        <v>906</v>
      </c>
      <c r="D337" s="76"/>
      <c r="E337" s="76"/>
      <c r="F337" s="77"/>
      <c r="G337" s="84">
        <f>SUM(G338)</f>
        <v>450816.26</v>
      </c>
      <c r="H337" s="7"/>
    </row>
    <row r="338" spans="1:8" ht="15.75" thickBot="1">
      <c r="A338" s="16">
        <v>331</v>
      </c>
      <c r="B338" s="52" t="s">
        <v>245</v>
      </c>
      <c r="C338" s="63">
        <v>906</v>
      </c>
      <c r="D338" s="73" t="s">
        <v>77</v>
      </c>
      <c r="E338" s="73"/>
      <c r="F338" s="64"/>
      <c r="G338" s="74">
        <f>SUM(G339,G361,G372,G380,G387)</f>
        <v>450816.26</v>
      </c>
      <c r="H338" s="7"/>
    </row>
    <row r="339" spans="1:8" ht="15.75" thickBot="1">
      <c r="A339" s="11">
        <v>332</v>
      </c>
      <c r="B339" s="11" t="s">
        <v>16</v>
      </c>
      <c r="C339" s="63">
        <v>906</v>
      </c>
      <c r="D339" s="73" t="s">
        <v>78</v>
      </c>
      <c r="E339" s="73"/>
      <c r="F339" s="64"/>
      <c r="G339" s="40">
        <f>SUM(G340)</f>
        <v>159476.5</v>
      </c>
      <c r="H339" s="7"/>
    </row>
    <row r="340" spans="1:8" ht="43.5" thickBot="1">
      <c r="A340" s="16">
        <v>333</v>
      </c>
      <c r="B340" s="11" t="s">
        <v>283</v>
      </c>
      <c r="C340" s="63">
        <v>906</v>
      </c>
      <c r="D340" s="18" t="s">
        <v>78</v>
      </c>
      <c r="E340" s="41" t="s">
        <v>142</v>
      </c>
      <c r="F340" s="17"/>
      <c r="G340" s="40">
        <f>SUM(G341,G352)</f>
        <v>159476.5</v>
      </c>
      <c r="H340" s="7"/>
    </row>
    <row r="341" spans="1:8" ht="43.5" thickBot="1">
      <c r="A341" s="11">
        <v>334</v>
      </c>
      <c r="B341" s="11" t="s">
        <v>296</v>
      </c>
      <c r="C341" s="63">
        <v>906</v>
      </c>
      <c r="D341" s="18" t="s">
        <v>78</v>
      </c>
      <c r="E341" s="41" t="s">
        <v>143</v>
      </c>
      <c r="F341" s="11"/>
      <c r="G341" s="40">
        <f>SUM(G342,G344,G346,G348,G350,)</f>
        <v>151728.29999999999</v>
      </c>
      <c r="H341" s="7"/>
    </row>
    <row r="342" spans="1:8" ht="64.5" customHeight="1" thickBot="1">
      <c r="A342" s="16">
        <v>335</v>
      </c>
      <c r="B342" s="43" t="s">
        <v>246</v>
      </c>
      <c r="C342" s="63">
        <v>906</v>
      </c>
      <c r="D342" s="18" t="s">
        <v>78</v>
      </c>
      <c r="E342" s="41" t="s">
        <v>247</v>
      </c>
      <c r="F342" s="17"/>
      <c r="G342" s="40">
        <f>SUM(G343)</f>
        <v>62038.8</v>
      </c>
      <c r="H342" s="7"/>
    </row>
    <row r="343" spans="1:8" ht="43.5" thickBot="1">
      <c r="A343" s="11">
        <v>336</v>
      </c>
      <c r="B343" s="11" t="s">
        <v>374</v>
      </c>
      <c r="C343" s="63">
        <v>906</v>
      </c>
      <c r="D343" s="18" t="s">
        <v>78</v>
      </c>
      <c r="E343" s="41" t="s">
        <v>247</v>
      </c>
      <c r="F343" s="90">
        <v>600</v>
      </c>
      <c r="G343" s="40">
        <v>62038.8</v>
      </c>
      <c r="H343" s="7"/>
    </row>
    <row r="344" spans="1:8" ht="72" thickBot="1">
      <c r="A344" s="16">
        <v>337</v>
      </c>
      <c r="B344" s="47" t="s">
        <v>416</v>
      </c>
      <c r="C344" s="47">
        <v>906</v>
      </c>
      <c r="D344" s="18" t="s">
        <v>78</v>
      </c>
      <c r="E344" s="41" t="s">
        <v>248</v>
      </c>
      <c r="F344" s="90"/>
      <c r="G344" s="40">
        <f>SUM(G345)</f>
        <v>720</v>
      </c>
      <c r="H344" s="7"/>
    </row>
    <row r="345" spans="1:8" ht="43.5" thickBot="1">
      <c r="A345" s="11">
        <v>338</v>
      </c>
      <c r="B345" s="11" t="s">
        <v>374</v>
      </c>
      <c r="C345" s="63">
        <v>906</v>
      </c>
      <c r="D345" s="18" t="s">
        <v>78</v>
      </c>
      <c r="E345" s="41" t="s">
        <v>248</v>
      </c>
      <c r="F345" s="90">
        <v>600</v>
      </c>
      <c r="G345" s="40">
        <v>720</v>
      </c>
      <c r="H345" s="7"/>
    </row>
    <row r="346" spans="1:8" ht="123" customHeight="1" thickBot="1">
      <c r="A346" s="16">
        <v>339</v>
      </c>
      <c r="B346" s="11" t="s">
        <v>140</v>
      </c>
      <c r="C346" s="63">
        <v>906</v>
      </c>
      <c r="D346" s="18" t="s">
        <v>78</v>
      </c>
      <c r="E346" s="41" t="s">
        <v>144</v>
      </c>
      <c r="F346" s="90"/>
      <c r="G346" s="40">
        <f>SUM(G347)</f>
        <v>78050</v>
      </c>
      <c r="H346" s="7"/>
    </row>
    <row r="347" spans="1:8" ht="43.5" thickBot="1">
      <c r="A347" s="11">
        <v>340</v>
      </c>
      <c r="B347" s="11" t="s">
        <v>374</v>
      </c>
      <c r="C347" s="63">
        <v>906</v>
      </c>
      <c r="D347" s="18" t="s">
        <v>78</v>
      </c>
      <c r="E347" s="41" t="s">
        <v>144</v>
      </c>
      <c r="F347" s="90">
        <v>600</v>
      </c>
      <c r="G347" s="40">
        <v>78050</v>
      </c>
      <c r="H347" s="7"/>
    </row>
    <row r="348" spans="1:8" ht="157.5" customHeight="1" thickBot="1">
      <c r="A348" s="16">
        <v>341</v>
      </c>
      <c r="B348" s="11" t="s">
        <v>365</v>
      </c>
      <c r="C348" s="63">
        <v>906</v>
      </c>
      <c r="D348" s="18" t="s">
        <v>78</v>
      </c>
      <c r="E348" s="41" t="s">
        <v>145</v>
      </c>
      <c r="F348" s="11"/>
      <c r="G348" s="40">
        <f>SUM(G349)</f>
        <v>1217</v>
      </c>
      <c r="H348" s="7"/>
    </row>
    <row r="349" spans="1:8" ht="43.5" thickBot="1">
      <c r="A349" s="11">
        <v>342</v>
      </c>
      <c r="B349" s="11" t="s">
        <v>374</v>
      </c>
      <c r="C349" s="63">
        <v>906</v>
      </c>
      <c r="D349" s="18" t="s">
        <v>78</v>
      </c>
      <c r="E349" s="41" t="s">
        <v>145</v>
      </c>
      <c r="F349" s="90">
        <v>600</v>
      </c>
      <c r="G349" s="40">
        <v>1217</v>
      </c>
      <c r="H349" s="7"/>
    </row>
    <row r="350" spans="1:8" ht="32.25" customHeight="1" thickBot="1">
      <c r="A350" s="16">
        <v>343</v>
      </c>
      <c r="B350" s="11" t="s">
        <v>141</v>
      </c>
      <c r="C350" s="63">
        <v>906</v>
      </c>
      <c r="D350" s="18" t="s">
        <v>78</v>
      </c>
      <c r="E350" s="41" t="s">
        <v>249</v>
      </c>
      <c r="F350" s="90"/>
      <c r="G350" s="40">
        <f>SUM(G351)</f>
        <v>9702.5</v>
      </c>
      <c r="H350" s="7"/>
    </row>
    <row r="351" spans="1:8" ht="43.5" thickBot="1">
      <c r="A351" s="11">
        <v>344</v>
      </c>
      <c r="B351" s="11" t="s">
        <v>374</v>
      </c>
      <c r="C351" s="63">
        <v>906</v>
      </c>
      <c r="D351" s="18" t="s">
        <v>78</v>
      </c>
      <c r="E351" s="41" t="s">
        <v>249</v>
      </c>
      <c r="F351" s="90">
        <v>600</v>
      </c>
      <c r="G351" s="40">
        <v>9702.5</v>
      </c>
      <c r="H351" s="7"/>
    </row>
    <row r="352" spans="1:8" ht="43.5" thickBot="1">
      <c r="A352" s="16">
        <v>345</v>
      </c>
      <c r="B352" s="11" t="s">
        <v>284</v>
      </c>
      <c r="C352" s="47">
        <v>906</v>
      </c>
      <c r="D352" s="18" t="s">
        <v>78</v>
      </c>
      <c r="E352" s="41" t="s">
        <v>146</v>
      </c>
      <c r="F352" s="17"/>
      <c r="G352" s="40">
        <f>SUM(G353,G355,G357,G359)</f>
        <v>7748.2</v>
      </c>
      <c r="H352" s="7"/>
    </row>
    <row r="353" spans="1:8" ht="57.75" thickBot="1">
      <c r="A353" s="11">
        <v>346</v>
      </c>
      <c r="B353" s="11" t="s">
        <v>356</v>
      </c>
      <c r="C353" s="63">
        <v>906</v>
      </c>
      <c r="D353" s="18" t="s">
        <v>78</v>
      </c>
      <c r="E353" s="41" t="s">
        <v>250</v>
      </c>
      <c r="F353" s="17"/>
      <c r="G353" s="40">
        <f>SUM(G354)</f>
        <v>2806.1</v>
      </c>
      <c r="H353" s="7"/>
    </row>
    <row r="354" spans="1:8" ht="43.5" thickBot="1">
      <c r="A354" s="16">
        <v>347</v>
      </c>
      <c r="B354" s="11" t="s">
        <v>374</v>
      </c>
      <c r="C354" s="63">
        <v>906</v>
      </c>
      <c r="D354" s="18" t="s">
        <v>78</v>
      </c>
      <c r="E354" s="41" t="s">
        <v>250</v>
      </c>
      <c r="F354" s="90">
        <v>600</v>
      </c>
      <c r="G354" s="40">
        <v>2806.1</v>
      </c>
      <c r="H354" s="7"/>
    </row>
    <row r="355" spans="1:8" ht="175.5" customHeight="1" thickBot="1">
      <c r="A355" s="11">
        <v>348</v>
      </c>
      <c r="B355" s="11" t="s">
        <v>40</v>
      </c>
      <c r="C355" s="63">
        <v>906</v>
      </c>
      <c r="D355" s="18" t="s">
        <v>78</v>
      </c>
      <c r="E355" s="41" t="s">
        <v>147</v>
      </c>
      <c r="F355" s="105"/>
      <c r="G355" s="40">
        <f>SUM(G356)</f>
        <v>3732.4</v>
      </c>
      <c r="H355" s="7"/>
    </row>
    <row r="356" spans="1:8" ht="46.5" customHeight="1" thickBot="1">
      <c r="A356" s="16">
        <v>349</v>
      </c>
      <c r="B356" s="11" t="s">
        <v>374</v>
      </c>
      <c r="C356" s="47">
        <v>906</v>
      </c>
      <c r="D356" s="18" t="s">
        <v>78</v>
      </c>
      <c r="E356" s="41" t="s">
        <v>147</v>
      </c>
      <c r="F356" s="90">
        <v>600</v>
      </c>
      <c r="G356" s="40">
        <v>3732.4</v>
      </c>
      <c r="H356" s="7"/>
    </row>
    <row r="357" spans="1:8" ht="243" thickBot="1">
      <c r="A357" s="11">
        <v>350</v>
      </c>
      <c r="B357" s="11" t="s">
        <v>41</v>
      </c>
      <c r="C357" s="63">
        <v>906</v>
      </c>
      <c r="D357" s="18" t="s">
        <v>78</v>
      </c>
      <c r="E357" s="41" t="s">
        <v>148</v>
      </c>
      <c r="F357" s="11"/>
      <c r="G357" s="40">
        <f>SUM(G358)</f>
        <v>76.400000000000006</v>
      </c>
      <c r="H357" s="7"/>
    </row>
    <row r="358" spans="1:8" ht="43.5" thickBot="1">
      <c r="A358" s="16">
        <v>351</v>
      </c>
      <c r="B358" s="11" t="s">
        <v>374</v>
      </c>
      <c r="C358" s="63">
        <v>906</v>
      </c>
      <c r="D358" s="18" t="s">
        <v>78</v>
      </c>
      <c r="E358" s="41" t="s">
        <v>148</v>
      </c>
      <c r="F358" s="90">
        <v>600</v>
      </c>
      <c r="G358" s="40">
        <v>76.400000000000006</v>
      </c>
      <c r="H358" s="7"/>
    </row>
    <row r="359" spans="1:8" ht="29.25" thickBot="1">
      <c r="A359" s="11">
        <v>352</v>
      </c>
      <c r="B359" s="122" t="s">
        <v>141</v>
      </c>
      <c r="C359" s="63">
        <v>906</v>
      </c>
      <c r="D359" s="18" t="s">
        <v>78</v>
      </c>
      <c r="E359" s="41" t="s">
        <v>429</v>
      </c>
      <c r="F359" s="90"/>
      <c r="G359" s="40">
        <f>SUM(G360)</f>
        <v>1133.3</v>
      </c>
      <c r="H359" s="7"/>
    </row>
    <row r="360" spans="1:8" ht="43.5" thickBot="1">
      <c r="A360" s="16">
        <v>353</v>
      </c>
      <c r="B360" s="11" t="s">
        <v>374</v>
      </c>
      <c r="C360" s="63">
        <v>906</v>
      </c>
      <c r="D360" s="18" t="s">
        <v>78</v>
      </c>
      <c r="E360" s="41" t="s">
        <v>429</v>
      </c>
      <c r="F360" s="90">
        <v>600</v>
      </c>
      <c r="G360" s="40">
        <v>1133.3</v>
      </c>
      <c r="H360" s="7"/>
    </row>
    <row r="361" spans="1:8" ht="15.75" thickBot="1">
      <c r="A361" s="11">
        <v>354</v>
      </c>
      <c r="B361" s="11" t="s">
        <v>17</v>
      </c>
      <c r="C361" s="63">
        <v>906</v>
      </c>
      <c r="D361" s="18" t="s">
        <v>79</v>
      </c>
      <c r="E361" s="67"/>
      <c r="F361" s="68"/>
      <c r="G361" s="40">
        <f>SUM(G362)</f>
        <v>252915.4</v>
      </c>
      <c r="H361" s="7"/>
    </row>
    <row r="362" spans="1:8" ht="43.5" thickBot="1">
      <c r="A362" s="16">
        <v>355</v>
      </c>
      <c r="B362" s="11" t="s">
        <v>285</v>
      </c>
      <c r="C362" s="63">
        <v>906</v>
      </c>
      <c r="D362" s="18" t="s">
        <v>79</v>
      </c>
      <c r="E362" s="41" t="s">
        <v>142</v>
      </c>
      <c r="F362" s="17"/>
      <c r="G362" s="40">
        <f>SUM(G363)</f>
        <v>252915.4</v>
      </c>
      <c r="H362" s="7"/>
    </row>
    <row r="363" spans="1:8" ht="47.25" customHeight="1" thickBot="1">
      <c r="A363" s="11">
        <v>356</v>
      </c>
      <c r="B363" s="11" t="s">
        <v>286</v>
      </c>
      <c r="C363" s="63">
        <v>906</v>
      </c>
      <c r="D363" s="18" t="s">
        <v>79</v>
      </c>
      <c r="E363" s="41" t="s">
        <v>146</v>
      </c>
      <c r="F363" s="11"/>
      <c r="G363" s="40">
        <f>SUM(G364,G366,G368,G370,)</f>
        <v>252915.4</v>
      </c>
      <c r="H363" s="7"/>
    </row>
    <row r="364" spans="1:8" ht="57.75" thickBot="1">
      <c r="A364" s="16">
        <v>357</v>
      </c>
      <c r="B364" s="11" t="s">
        <v>355</v>
      </c>
      <c r="C364" s="63">
        <v>906</v>
      </c>
      <c r="D364" s="18" t="s">
        <v>79</v>
      </c>
      <c r="E364" s="41" t="s">
        <v>250</v>
      </c>
      <c r="F364" s="17"/>
      <c r="G364" s="40">
        <f>SUM(G365)</f>
        <v>93123.199999999997</v>
      </c>
      <c r="H364" s="7"/>
    </row>
    <row r="365" spans="1:8" ht="43.5" thickBot="1">
      <c r="A365" s="11">
        <v>358</v>
      </c>
      <c r="B365" s="11" t="s">
        <v>374</v>
      </c>
      <c r="C365" s="63">
        <v>906</v>
      </c>
      <c r="D365" s="18" t="s">
        <v>79</v>
      </c>
      <c r="E365" s="41" t="s">
        <v>250</v>
      </c>
      <c r="F365" s="90">
        <v>600</v>
      </c>
      <c r="G365" s="40">
        <v>93123.199999999997</v>
      </c>
      <c r="H365" s="7"/>
    </row>
    <row r="366" spans="1:8" ht="72" thickBot="1">
      <c r="A366" s="16">
        <v>359</v>
      </c>
      <c r="B366" s="47" t="s">
        <v>316</v>
      </c>
      <c r="C366" s="63">
        <v>906</v>
      </c>
      <c r="D366" s="18" t="s">
        <v>79</v>
      </c>
      <c r="E366" s="41" t="s">
        <v>297</v>
      </c>
      <c r="F366" s="90"/>
      <c r="G366" s="40">
        <f>SUM(G367)</f>
        <v>1360</v>
      </c>
      <c r="H366" s="7"/>
    </row>
    <row r="367" spans="1:8" ht="43.5" thickBot="1">
      <c r="A367" s="11">
        <v>360</v>
      </c>
      <c r="B367" s="11" t="s">
        <v>374</v>
      </c>
      <c r="C367" s="47">
        <v>906</v>
      </c>
      <c r="D367" s="18" t="s">
        <v>79</v>
      </c>
      <c r="E367" s="41" t="s">
        <v>297</v>
      </c>
      <c r="F367" s="90">
        <v>600</v>
      </c>
      <c r="G367" s="40">
        <v>1360</v>
      </c>
      <c r="H367" s="7"/>
    </row>
    <row r="368" spans="1:8" ht="162.75" customHeight="1" thickBot="1">
      <c r="A368" s="16">
        <v>361</v>
      </c>
      <c r="B368" s="11" t="s">
        <v>149</v>
      </c>
      <c r="C368" s="63">
        <v>906</v>
      </c>
      <c r="D368" s="18" t="s">
        <v>79</v>
      </c>
      <c r="E368" s="41" t="s">
        <v>147</v>
      </c>
      <c r="F368" s="17"/>
      <c r="G368" s="40">
        <f>SUM(G369)</f>
        <v>151252.6</v>
      </c>
      <c r="H368" s="7"/>
    </row>
    <row r="369" spans="1:8" ht="44.25" customHeight="1" thickBot="1">
      <c r="A369" s="11">
        <v>362</v>
      </c>
      <c r="B369" s="11" t="s">
        <v>374</v>
      </c>
      <c r="C369" s="63">
        <v>906</v>
      </c>
      <c r="D369" s="18" t="s">
        <v>79</v>
      </c>
      <c r="E369" s="41" t="s">
        <v>147</v>
      </c>
      <c r="F369" s="90">
        <v>600</v>
      </c>
      <c r="G369" s="40">
        <v>151252.6</v>
      </c>
      <c r="H369" s="7"/>
    </row>
    <row r="370" spans="1:8" ht="243" thickBot="1">
      <c r="A370" s="16">
        <v>363</v>
      </c>
      <c r="B370" s="11" t="s">
        <v>150</v>
      </c>
      <c r="C370" s="63">
        <v>906</v>
      </c>
      <c r="D370" s="18" t="s">
        <v>79</v>
      </c>
      <c r="E370" s="41" t="s">
        <v>148</v>
      </c>
      <c r="F370" s="90"/>
      <c r="G370" s="40">
        <f>SUM(G371)</f>
        <v>7179.6</v>
      </c>
      <c r="H370" s="7"/>
    </row>
    <row r="371" spans="1:8" ht="43.5" thickBot="1">
      <c r="A371" s="11">
        <v>364</v>
      </c>
      <c r="B371" s="11" t="s">
        <v>374</v>
      </c>
      <c r="C371" s="63">
        <v>906</v>
      </c>
      <c r="D371" s="18" t="s">
        <v>79</v>
      </c>
      <c r="E371" s="41" t="s">
        <v>148</v>
      </c>
      <c r="F371" s="90">
        <v>600</v>
      </c>
      <c r="G371" s="40">
        <v>7179.6</v>
      </c>
      <c r="H371" s="7"/>
    </row>
    <row r="372" spans="1:8" ht="15.75" thickBot="1">
      <c r="A372" s="16">
        <v>365</v>
      </c>
      <c r="B372" s="47" t="s">
        <v>174</v>
      </c>
      <c r="C372" s="63">
        <v>906</v>
      </c>
      <c r="D372" s="73" t="s">
        <v>177</v>
      </c>
      <c r="E372" s="71"/>
      <c r="F372" s="64"/>
      <c r="G372" s="40">
        <f>SUM(G373)</f>
        <v>16574.099999999999</v>
      </c>
      <c r="H372" s="7"/>
    </row>
    <row r="373" spans="1:8" s="121" customFormat="1" ht="65.25" customHeight="1" thickBot="1">
      <c r="A373" s="11">
        <v>366</v>
      </c>
      <c r="B373" s="11" t="s">
        <v>287</v>
      </c>
      <c r="C373" s="52">
        <v>906</v>
      </c>
      <c r="D373" s="53" t="s">
        <v>177</v>
      </c>
      <c r="E373" s="41" t="s">
        <v>151</v>
      </c>
      <c r="F373" s="54"/>
      <c r="G373" s="40">
        <f>SUM(G374,G376,G378,)</f>
        <v>16574.099999999999</v>
      </c>
      <c r="H373" s="120"/>
    </row>
    <row r="374" spans="1:8" ht="57.75" thickBot="1">
      <c r="A374" s="16">
        <v>367</v>
      </c>
      <c r="B374" s="43" t="s">
        <v>218</v>
      </c>
      <c r="C374" s="63">
        <v>906</v>
      </c>
      <c r="D374" s="18" t="s">
        <v>177</v>
      </c>
      <c r="E374" s="41" t="s">
        <v>251</v>
      </c>
      <c r="F374" s="90"/>
      <c r="G374" s="40">
        <f>SUM(G375)</f>
        <v>7384.1</v>
      </c>
      <c r="H374" s="7"/>
    </row>
    <row r="375" spans="1:8" ht="43.5" thickBot="1">
      <c r="A375" s="11">
        <v>368</v>
      </c>
      <c r="B375" s="11" t="s">
        <v>374</v>
      </c>
      <c r="C375" s="47">
        <v>906</v>
      </c>
      <c r="D375" s="18" t="s">
        <v>177</v>
      </c>
      <c r="E375" s="41" t="s">
        <v>251</v>
      </c>
      <c r="F375" s="90">
        <v>600</v>
      </c>
      <c r="G375" s="40">
        <v>7384.1</v>
      </c>
      <c r="H375" s="7"/>
    </row>
    <row r="376" spans="1:8" ht="93" customHeight="1" thickBot="1">
      <c r="A376" s="16">
        <v>369</v>
      </c>
      <c r="B376" s="43" t="s">
        <v>219</v>
      </c>
      <c r="C376" s="63">
        <v>906</v>
      </c>
      <c r="D376" s="18" t="s">
        <v>177</v>
      </c>
      <c r="E376" s="41" t="s">
        <v>252</v>
      </c>
      <c r="F376" s="11"/>
      <c r="G376" s="40">
        <f>SUM(G377)</f>
        <v>9090</v>
      </c>
      <c r="H376" s="7"/>
    </row>
    <row r="377" spans="1:8" ht="43.5" thickBot="1">
      <c r="A377" s="11">
        <v>370</v>
      </c>
      <c r="B377" s="11" t="s">
        <v>374</v>
      </c>
      <c r="C377" s="63">
        <v>906</v>
      </c>
      <c r="D377" s="18" t="s">
        <v>177</v>
      </c>
      <c r="E377" s="41" t="s">
        <v>252</v>
      </c>
      <c r="F377" s="90">
        <v>600</v>
      </c>
      <c r="G377" s="40">
        <v>9090</v>
      </c>
      <c r="H377" s="7"/>
    </row>
    <row r="378" spans="1:8" ht="75.75" customHeight="1" thickBot="1">
      <c r="A378" s="16">
        <v>371</v>
      </c>
      <c r="B378" s="47" t="s">
        <v>357</v>
      </c>
      <c r="C378" s="63">
        <v>906</v>
      </c>
      <c r="D378" s="18" t="s">
        <v>177</v>
      </c>
      <c r="E378" s="41" t="s">
        <v>253</v>
      </c>
      <c r="F378" s="90"/>
      <c r="G378" s="40">
        <f>SUM(G379)</f>
        <v>100</v>
      </c>
      <c r="H378" s="7"/>
    </row>
    <row r="379" spans="1:8" ht="43.5" thickBot="1">
      <c r="A379" s="11">
        <v>372</v>
      </c>
      <c r="B379" s="11" t="s">
        <v>374</v>
      </c>
      <c r="C379" s="63">
        <v>906</v>
      </c>
      <c r="D379" s="18" t="s">
        <v>177</v>
      </c>
      <c r="E379" s="41" t="s">
        <v>253</v>
      </c>
      <c r="F379" s="90">
        <v>600</v>
      </c>
      <c r="G379" s="40">
        <v>100</v>
      </c>
      <c r="H379" s="7"/>
    </row>
    <row r="380" spans="1:8" ht="15.75" thickBot="1">
      <c r="A380" s="16">
        <v>373</v>
      </c>
      <c r="B380" s="47" t="s">
        <v>175</v>
      </c>
      <c r="C380" s="63">
        <v>906</v>
      </c>
      <c r="D380" s="70" t="s">
        <v>80</v>
      </c>
      <c r="E380" s="71"/>
      <c r="F380" s="85"/>
      <c r="G380" s="40">
        <f>SUM(G381)</f>
        <v>4796.8</v>
      </c>
      <c r="H380" s="7"/>
    </row>
    <row r="381" spans="1:8" ht="43.5" thickBot="1">
      <c r="A381" s="11">
        <v>374</v>
      </c>
      <c r="B381" s="11" t="s">
        <v>288</v>
      </c>
      <c r="C381" s="80">
        <v>906</v>
      </c>
      <c r="D381" s="70" t="s">
        <v>80</v>
      </c>
      <c r="E381" s="41" t="s">
        <v>142</v>
      </c>
      <c r="F381" s="86"/>
      <c r="G381" s="40">
        <f>SUM(G382)</f>
        <v>4796.8</v>
      </c>
      <c r="H381" s="7"/>
    </row>
    <row r="382" spans="1:8" ht="60.75" customHeight="1" thickBot="1">
      <c r="A382" s="16">
        <v>375</v>
      </c>
      <c r="B382" s="11" t="s">
        <v>289</v>
      </c>
      <c r="C382" s="47">
        <v>906</v>
      </c>
      <c r="D382" s="70" t="s">
        <v>80</v>
      </c>
      <c r="E382" s="41" t="s">
        <v>151</v>
      </c>
      <c r="F382" s="85"/>
      <c r="G382" s="40">
        <f>SUM(G383,G385)</f>
        <v>4796.8</v>
      </c>
      <c r="H382" s="7"/>
    </row>
    <row r="383" spans="1:8" ht="57.75" thickBot="1">
      <c r="A383" s="11">
        <v>376</v>
      </c>
      <c r="B383" s="11" t="s">
        <v>417</v>
      </c>
      <c r="C383" s="63">
        <v>906</v>
      </c>
      <c r="D383" s="70" t="s">
        <v>80</v>
      </c>
      <c r="E383" s="41" t="s">
        <v>396</v>
      </c>
      <c r="F383" s="64"/>
      <c r="G383" s="40">
        <f>SUM(G384)</f>
        <v>4100</v>
      </c>
      <c r="H383" s="7"/>
    </row>
    <row r="384" spans="1:8" ht="43.5" thickBot="1">
      <c r="A384" s="16">
        <v>377</v>
      </c>
      <c r="B384" s="11" t="s">
        <v>374</v>
      </c>
      <c r="C384" s="63">
        <v>906</v>
      </c>
      <c r="D384" s="70" t="s">
        <v>80</v>
      </c>
      <c r="E384" s="41" t="s">
        <v>396</v>
      </c>
      <c r="F384" s="64">
        <v>600</v>
      </c>
      <c r="G384" s="40">
        <v>4100</v>
      </c>
      <c r="H384" s="7"/>
    </row>
    <row r="385" spans="1:8" ht="115.5" thickBot="1">
      <c r="A385" s="11">
        <v>378</v>
      </c>
      <c r="B385" s="104" t="s">
        <v>299</v>
      </c>
      <c r="C385" s="47">
        <v>906</v>
      </c>
      <c r="D385" s="70" t="s">
        <v>80</v>
      </c>
      <c r="E385" s="41" t="s">
        <v>298</v>
      </c>
      <c r="F385" s="85"/>
      <c r="G385" s="40">
        <f>SUM(G386)</f>
        <v>696.8</v>
      </c>
      <c r="H385" s="7"/>
    </row>
    <row r="386" spans="1:8" ht="44.25" customHeight="1" thickBot="1">
      <c r="A386" s="16">
        <v>379</v>
      </c>
      <c r="B386" s="11" t="s">
        <v>374</v>
      </c>
      <c r="C386" s="63">
        <v>906</v>
      </c>
      <c r="D386" s="73" t="s">
        <v>80</v>
      </c>
      <c r="E386" s="41" t="s">
        <v>298</v>
      </c>
      <c r="F386" s="64">
        <v>600</v>
      </c>
      <c r="G386" s="40">
        <v>696.8</v>
      </c>
      <c r="H386" s="7"/>
    </row>
    <row r="387" spans="1:8" ht="15.75" thickBot="1">
      <c r="A387" s="11">
        <v>380</v>
      </c>
      <c r="B387" s="11" t="s">
        <v>18</v>
      </c>
      <c r="C387" s="63">
        <v>906</v>
      </c>
      <c r="D387" s="73" t="s">
        <v>87</v>
      </c>
      <c r="E387" s="67"/>
      <c r="F387" s="64"/>
      <c r="G387" s="40">
        <f>SUM(G388,G396)</f>
        <v>17053.46</v>
      </c>
      <c r="H387" s="7"/>
    </row>
    <row r="388" spans="1:8" ht="43.5" thickBot="1">
      <c r="A388" s="16">
        <v>381</v>
      </c>
      <c r="B388" s="11" t="s">
        <v>290</v>
      </c>
      <c r="C388" s="63">
        <v>906</v>
      </c>
      <c r="D388" s="73" t="s">
        <v>87</v>
      </c>
      <c r="E388" s="41" t="s">
        <v>142</v>
      </c>
      <c r="F388" s="79"/>
      <c r="G388" s="40">
        <f>SUM(G389)</f>
        <v>14401.8</v>
      </c>
      <c r="H388" s="7"/>
    </row>
    <row r="389" spans="1:8" ht="57.75" thickBot="1">
      <c r="A389" s="11">
        <v>382</v>
      </c>
      <c r="B389" s="11" t="s">
        <v>312</v>
      </c>
      <c r="C389" s="63">
        <v>906</v>
      </c>
      <c r="D389" s="73" t="s">
        <v>87</v>
      </c>
      <c r="E389" s="41" t="s">
        <v>152</v>
      </c>
      <c r="F389" s="64"/>
      <c r="G389" s="40">
        <f>SUM(G390,G394)</f>
        <v>14401.8</v>
      </c>
      <c r="H389" s="7"/>
    </row>
    <row r="390" spans="1:8" ht="29.25" thickBot="1">
      <c r="A390" s="16">
        <v>383</v>
      </c>
      <c r="B390" s="11" t="s">
        <v>42</v>
      </c>
      <c r="C390" s="63">
        <v>906</v>
      </c>
      <c r="D390" s="73" t="s">
        <v>87</v>
      </c>
      <c r="E390" s="41" t="s">
        <v>153</v>
      </c>
      <c r="F390" s="64"/>
      <c r="G390" s="40">
        <f>SUM(G391,G392,G393)</f>
        <v>14360</v>
      </c>
      <c r="H390" s="7"/>
    </row>
    <row r="391" spans="1:8" ht="86.25" thickBot="1">
      <c r="A391" s="11">
        <v>384</v>
      </c>
      <c r="B391" s="11" t="s">
        <v>373</v>
      </c>
      <c r="C391" s="63">
        <v>906</v>
      </c>
      <c r="D391" s="73" t="s">
        <v>87</v>
      </c>
      <c r="E391" s="41" t="s">
        <v>153</v>
      </c>
      <c r="F391" s="64">
        <v>100</v>
      </c>
      <c r="G391" s="40">
        <v>11978.4</v>
      </c>
      <c r="H391" s="7"/>
    </row>
    <row r="392" spans="1:8" ht="31.5" customHeight="1" thickBot="1">
      <c r="A392" s="16">
        <v>385</v>
      </c>
      <c r="B392" s="11" t="s">
        <v>369</v>
      </c>
      <c r="C392" s="63">
        <v>906</v>
      </c>
      <c r="D392" s="73" t="s">
        <v>87</v>
      </c>
      <c r="E392" s="41" t="s">
        <v>153</v>
      </c>
      <c r="F392" s="64">
        <v>200</v>
      </c>
      <c r="G392" s="40">
        <v>2371.6</v>
      </c>
      <c r="H392" s="7"/>
    </row>
    <row r="393" spans="1:8" ht="15.75" thickBot="1">
      <c r="A393" s="11">
        <v>386</v>
      </c>
      <c r="B393" s="11" t="s">
        <v>372</v>
      </c>
      <c r="C393" s="63">
        <v>906</v>
      </c>
      <c r="D393" s="73" t="s">
        <v>87</v>
      </c>
      <c r="E393" s="41" t="s">
        <v>153</v>
      </c>
      <c r="F393" s="64">
        <v>800</v>
      </c>
      <c r="G393" s="40">
        <v>10</v>
      </c>
      <c r="H393" s="7"/>
    </row>
    <row r="394" spans="1:8" s="121" customFormat="1" ht="148.5" customHeight="1" thickBot="1">
      <c r="A394" s="16">
        <v>387</v>
      </c>
      <c r="B394" s="126" t="s">
        <v>358</v>
      </c>
      <c r="C394" s="52">
        <v>906</v>
      </c>
      <c r="D394" s="53" t="s">
        <v>87</v>
      </c>
      <c r="E394" s="41" t="s">
        <v>319</v>
      </c>
      <c r="F394" s="11"/>
      <c r="G394" s="40">
        <f>SUM(G395)</f>
        <v>41.8</v>
      </c>
      <c r="H394" s="120"/>
    </row>
    <row r="395" spans="1:8" s="121" customFormat="1" ht="86.25" thickBot="1">
      <c r="A395" s="11">
        <v>388</v>
      </c>
      <c r="B395" s="11" t="s">
        <v>373</v>
      </c>
      <c r="C395" s="52">
        <v>906</v>
      </c>
      <c r="D395" s="53" t="s">
        <v>87</v>
      </c>
      <c r="E395" s="41" t="s">
        <v>319</v>
      </c>
      <c r="F395" s="90">
        <v>100</v>
      </c>
      <c r="G395" s="40">
        <v>41.8</v>
      </c>
      <c r="H395" s="120"/>
    </row>
    <row r="396" spans="1:8" ht="15.75" thickBot="1">
      <c r="A396" s="16">
        <v>389</v>
      </c>
      <c r="B396" s="11" t="s">
        <v>348</v>
      </c>
      <c r="C396" s="63">
        <v>906</v>
      </c>
      <c r="D396" s="73" t="s">
        <v>87</v>
      </c>
      <c r="E396" s="41" t="s">
        <v>94</v>
      </c>
      <c r="F396" s="64"/>
      <c r="G396" s="40">
        <f>SUM(G397)</f>
        <v>2651.66</v>
      </c>
      <c r="H396" s="7"/>
    </row>
    <row r="397" spans="1:8" ht="29.25" thickBot="1">
      <c r="A397" s="11">
        <v>390</v>
      </c>
      <c r="B397" s="11" t="s">
        <v>93</v>
      </c>
      <c r="C397" s="63">
        <v>906</v>
      </c>
      <c r="D397" s="73" t="s">
        <v>87</v>
      </c>
      <c r="E397" s="41" t="s">
        <v>95</v>
      </c>
      <c r="F397" s="64"/>
      <c r="G397" s="40">
        <f>SUM(G398)</f>
        <v>2651.66</v>
      </c>
      <c r="H397" s="7"/>
    </row>
    <row r="398" spans="1:8" ht="86.25" thickBot="1">
      <c r="A398" s="16">
        <v>391</v>
      </c>
      <c r="B398" s="11" t="s">
        <v>373</v>
      </c>
      <c r="C398" s="65">
        <v>906</v>
      </c>
      <c r="D398" s="73" t="s">
        <v>87</v>
      </c>
      <c r="E398" s="41" t="s">
        <v>95</v>
      </c>
      <c r="F398" s="64">
        <v>100</v>
      </c>
      <c r="G398" s="40">
        <v>2651.66</v>
      </c>
      <c r="H398" s="7"/>
    </row>
    <row r="399" spans="1:8" ht="15.75" thickBot="1">
      <c r="A399" s="11">
        <v>392</v>
      </c>
      <c r="B399" s="87" t="s">
        <v>51</v>
      </c>
      <c r="C399" s="88">
        <v>912</v>
      </c>
      <c r="D399" s="70"/>
      <c r="E399" s="70"/>
      <c r="F399" s="85"/>
      <c r="G399" s="89">
        <f>SUM(G400)</f>
        <v>2715.9961800000001</v>
      </c>
      <c r="H399" s="7"/>
    </row>
    <row r="400" spans="1:8" ht="15.75" thickBot="1">
      <c r="A400" s="16">
        <v>393</v>
      </c>
      <c r="B400" s="37" t="s">
        <v>0</v>
      </c>
      <c r="C400" s="88">
        <v>912</v>
      </c>
      <c r="D400" s="70" t="s">
        <v>55</v>
      </c>
      <c r="E400" s="70"/>
      <c r="F400" s="85"/>
      <c r="G400" s="89">
        <f>SUM(G401)</f>
        <v>2715.9961800000001</v>
      </c>
      <c r="H400" s="7"/>
    </row>
    <row r="401" spans="1:8" ht="57.75" thickBot="1">
      <c r="A401" s="11">
        <v>394</v>
      </c>
      <c r="B401" s="11" t="s">
        <v>157</v>
      </c>
      <c r="C401" s="47">
        <v>912</v>
      </c>
      <c r="D401" s="70" t="s">
        <v>86</v>
      </c>
      <c r="E401" s="70"/>
      <c r="F401" s="85"/>
      <c r="G401" s="40">
        <f>SUM(G402)</f>
        <v>2715.9961800000001</v>
      </c>
      <c r="H401" s="7"/>
    </row>
    <row r="402" spans="1:8" ht="15.75" thickBot="1">
      <c r="A402" s="16">
        <v>395</v>
      </c>
      <c r="B402" s="11" t="s">
        <v>348</v>
      </c>
      <c r="C402" s="47">
        <v>912</v>
      </c>
      <c r="D402" s="70" t="s">
        <v>86</v>
      </c>
      <c r="E402" s="71" t="s">
        <v>94</v>
      </c>
      <c r="F402" s="85"/>
      <c r="G402" s="40">
        <f>SUM(G403,G405,G407)</f>
        <v>2715.9961800000001</v>
      </c>
      <c r="H402" s="7"/>
    </row>
    <row r="403" spans="1:8" ht="15.75" thickBot="1">
      <c r="A403" s="11">
        <v>396</v>
      </c>
      <c r="B403" s="11" t="s">
        <v>158</v>
      </c>
      <c r="C403" s="47">
        <v>912</v>
      </c>
      <c r="D403" s="70" t="s">
        <v>86</v>
      </c>
      <c r="E403" s="71" t="s">
        <v>317</v>
      </c>
      <c r="F403" s="85"/>
      <c r="G403" s="40">
        <f>SUM(G404)</f>
        <v>1832.08179</v>
      </c>
      <c r="H403" s="7"/>
    </row>
    <row r="404" spans="1:8" ht="86.25" thickBot="1">
      <c r="A404" s="16">
        <v>397</v>
      </c>
      <c r="B404" s="11" t="s">
        <v>373</v>
      </c>
      <c r="C404" s="47">
        <v>912</v>
      </c>
      <c r="D404" s="70" t="s">
        <v>86</v>
      </c>
      <c r="E404" s="71" t="s">
        <v>317</v>
      </c>
      <c r="F404" s="85">
        <v>100</v>
      </c>
      <c r="G404" s="40">
        <v>1832.08179</v>
      </c>
      <c r="H404" s="7"/>
    </row>
    <row r="405" spans="1:8" ht="29.25" thickBot="1">
      <c r="A405" s="11">
        <v>398</v>
      </c>
      <c r="B405" s="11" t="s">
        <v>99</v>
      </c>
      <c r="C405" s="47">
        <v>912</v>
      </c>
      <c r="D405" s="70" t="s">
        <v>86</v>
      </c>
      <c r="E405" s="41" t="s">
        <v>95</v>
      </c>
      <c r="F405" s="17"/>
      <c r="G405" s="40">
        <f>SUM(G406)</f>
        <v>873.91439000000003</v>
      </c>
      <c r="H405" s="7"/>
    </row>
    <row r="406" spans="1:8" ht="86.25" thickBot="1">
      <c r="A406" s="16">
        <v>399</v>
      </c>
      <c r="B406" s="11" t="s">
        <v>373</v>
      </c>
      <c r="C406" s="47">
        <v>912</v>
      </c>
      <c r="D406" s="70" t="s">
        <v>86</v>
      </c>
      <c r="E406" s="41" t="s">
        <v>95</v>
      </c>
      <c r="F406" s="90">
        <v>100</v>
      </c>
      <c r="G406" s="40">
        <v>873.91439000000003</v>
      </c>
      <c r="H406" s="7"/>
    </row>
    <row r="407" spans="1:8" ht="29.25" thickBot="1">
      <c r="A407" s="11">
        <v>400</v>
      </c>
      <c r="B407" s="11" t="s">
        <v>29</v>
      </c>
      <c r="C407" s="63">
        <v>912</v>
      </c>
      <c r="D407" s="73" t="s">
        <v>86</v>
      </c>
      <c r="E407" s="41" t="s">
        <v>98</v>
      </c>
      <c r="F407" s="17"/>
      <c r="G407" s="40">
        <f>SUM(G408)</f>
        <v>10</v>
      </c>
      <c r="H407" s="7"/>
    </row>
    <row r="408" spans="1:8" ht="30.75" customHeight="1" thickBot="1">
      <c r="A408" s="16">
        <v>401</v>
      </c>
      <c r="B408" s="11" t="s">
        <v>369</v>
      </c>
      <c r="C408" s="63">
        <v>912</v>
      </c>
      <c r="D408" s="73" t="s">
        <v>86</v>
      </c>
      <c r="E408" s="41" t="s">
        <v>98</v>
      </c>
      <c r="F408" s="90">
        <v>200</v>
      </c>
      <c r="G408" s="40">
        <v>10</v>
      </c>
      <c r="H408" s="7"/>
    </row>
    <row r="409" spans="1:8" ht="30" thickBot="1">
      <c r="A409" s="11">
        <v>402</v>
      </c>
      <c r="B409" s="91" t="s">
        <v>52</v>
      </c>
      <c r="C409" s="83">
        <v>913</v>
      </c>
      <c r="D409" s="73"/>
      <c r="E409" s="73"/>
      <c r="F409" s="64"/>
      <c r="G409" s="84">
        <f>SUM(G410)</f>
        <v>2029.91327</v>
      </c>
      <c r="H409" s="7"/>
    </row>
    <row r="410" spans="1:8" ht="15.75" thickBot="1">
      <c r="A410" s="16">
        <v>403</v>
      </c>
      <c r="B410" s="37" t="s">
        <v>0</v>
      </c>
      <c r="C410" s="83">
        <v>913</v>
      </c>
      <c r="D410" s="73" t="s">
        <v>55</v>
      </c>
      <c r="E410" s="73"/>
      <c r="F410" s="64"/>
      <c r="G410" s="84">
        <f>SUM(G411)</f>
        <v>2029.91327</v>
      </c>
      <c r="H410" s="7"/>
    </row>
    <row r="411" spans="1:8" ht="44.25" thickBot="1">
      <c r="A411" s="11">
        <v>404</v>
      </c>
      <c r="B411" s="92" t="s">
        <v>84</v>
      </c>
      <c r="C411" s="47">
        <v>913</v>
      </c>
      <c r="D411" s="70" t="s">
        <v>85</v>
      </c>
      <c r="E411" s="93"/>
      <c r="F411" s="94"/>
      <c r="G411" s="59">
        <f>SUM(G412)</f>
        <v>2029.91327</v>
      </c>
      <c r="H411" s="7"/>
    </row>
    <row r="412" spans="1:8" ht="15.75" thickBot="1">
      <c r="A412" s="16">
        <v>405</v>
      </c>
      <c r="B412" s="92" t="s">
        <v>348</v>
      </c>
      <c r="C412" s="47">
        <v>913</v>
      </c>
      <c r="D412" s="70" t="s">
        <v>85</v>
      </c>
      <c r="E412" s="71" t="s">
        <v>94</v>
      </c>
      <c r="F412" s="85"/>
      <c r="G412" s="40">
        <f>SUM(G413,G415)</f>
        <v>2029.91327</v>
      </c>
      <c r="H412" s="7"/>
    </row>
    <row r="413" spans="1:8" ht="30" thickBot="1">
      <c r="A413" s="11">
        <v>406</v>
      </c>
      <c r="B413" s="72" t="s">
        <v>30</v>
      </c>
      <c r="C413" s="63">
        <v>913</v>
      </c>
      <c r="D413" s="73" t="s">
        <v>85</v>
      </c>
      <c r="E413" s="71" t="s">
        <v>95</v>
      </c>
      <c r="F413" s="64"/>
      <c r="G413" s="40">
        <f>SUM(G414,)</f>
        <v>886.84479999999996</v>
      </c>
      <c r="H413" s="7"/>
    </row>
    <row r="414" spans="1:8" ht="86.25" thickBot="1">
      <c r="A414" s="16">
        <v>407</v>
      </c>
      <c r="B414" s="11" t="s">
        <v>373</v>
      </c>
      <c r="C414" s="52">
        <v>913</v>
      </c>
      <c r="D414" s="53" t="s">
        <v>85</v>
      </c>
      <c r="E414" s="41" t="s">
        <v>95</v>
      </c>
      <c r="F414" s="54">
        <v>100</v>
      </c>
      <c r="G414" s="40">
        <v>886.84479999999996</v>
      </c>
      <c r="H414" s="7"/>
    </row>
    <row r="415" spans="1:8" ht="30" thickBot="1">
      <c r="A415" s="11">
        <v>408</v>
      </c>
      <c r="B415" s="58" t="s">
        <v>32</v>
      </c>
      <c r="C415" s="52">
        <v>913</v>
      </c>
      <c r="D415" s="53" t="s">
        <v>85</v>
      </c>
      <c r="E415" s="41" t="s">
        <v>96</v>
      </c>
      <c r="F415" s="61"/>
      <c r="G415" s="40">
        <f>SUM(G416)</f>
        <v>1143.0684699999999</v>
      </c>
      <c r="H415" s="7"/>
    </row>
    <row r="416" spans="1:8" ht="86.25" thickBot="1">
      <c r="A416" s="16">
        <v>409</v>
      </c>
      <c r="B416" s="11" t="s">
        <v>373</v>
      </c>
      <c r="C416" s="52">
        <v>913</v>
      </c>
      <c r="D416" s="53" t="s">
        <v>85</v>
      </c>
      <c r="E416" s="41" t="s">
        <v>96</v>
      </c>
      <c r="F416" s="54">
        <v>100</v>
      </c>
      <c r="G416" s="40">
        <v>1143.0684699999999</v>
      </c>
      <c r="H416" s="7"/>
    </row>
    <row r="417" spans="1:8" ht="29.25" thickBot="1">
      <c r="A417" s="11">
        <v>410</v>
      </c>
      <c r="B417" s="110" t="s">
        <v>386</v>
      </c>
      <c r="C417" s="52">
        <v>918</v>
      </c>
      <c r="D417" s="113"/>
      <c r="E417" s="113"/>
      <c r="F417" s="114"/>
      <c r="G417" s="117">
        <f>SUM(G418)</f>
        <v>1360</v>
      </c>
      <c r="H417" s="7"/>
    </row>
    <row r="418" spans="1:8" ht="15.75" thickBot="1">
      <c r="A418" s="16">
        <v>411</v>
      </c>
      <c r="B418" s="111" t="s">
        <v>0</v>
      </c>
      <c r="C418" s="52">
        <v>918</v>
      </c>
      <c r="D418" s="113" t="s">
        <v>55</v>
      </c>
      <c r="E418" s="113"/>
      <c r="F418" s="114"/>
      <c r="G418" s="118">
        <f>SUM(G419)</f>
        <v>1360</v>
      </c>
      <c r="H418" s="7"/>
    </row>
    <row r="419" spans="1:8" ht="30.75" thickBot="1">
      <c r="A419" s="11">
        <v>412</v>
      </c>
      <c r="B419" s="107" t="s">
        <v>387</v>
      </c>
      <c r="C419" s="52">
        <v>918</v>
      </c>
      <c r="D419" s="113" t="s">
        <v>391</v>
      </c>
      <c r="E419" s="113"/>
      <c r="F419" s="114"/>
      <c r="G419" s="118">
        <f>SUM(G420)</f>
        <v>1360</v>
      </c>
      <c r="H419" s="7"/>
    </row>
    <row r="420" spans="1:8" ht="15.75" thickBot="1">
      <c r="A420" s="16">
        <v>413</v>
      </c>
      <c r="B420" s="107" t="s">
        <v>388</v>
      </c>
      <c r="C420" s="52">
        <v>918</v>
      </c>
      <c r="D420" s="113" t="s">
        <v>391</v>
      </c>
      <c r="E420" s="115" t="s">
        <v>94</v>
      </c>
      <c r="F420" s="114"/>
      <c r="G420" s="118">
        <f>SUM(G421)</f>
        <v>1360</v>
      </c>
      <c r="H420" s="7"/>
    </row>
    <row r="421" spans="1:8" ht="30.75" thickBot="1">
      <c r="A421" s="11">
        <v>414</v>
      </c>
      <c r="B421" s="107" t="s">
        <v>389</v>
      </c>
      <c r="C421" s="52">
        <v>918</v>
      </c>
      <c r="D421" s="113" t="s">
        <v>391</v>
      </c>
      <c r="E421" s="116" t="s">
        <v>392</v>
      </c>
      <c r="F421" s="114"/>
      <c r="G421" s="118">
        <f>SUM(G422)</f>
        <v>1360</v>
      </c>
      <c r="H421" s="7"/>
    </row>
    <row r="422" spans="1:8" ht="45.75" thickBot="1">
      <c r="A422" s="16">
        <v>415</v>
      </c>
      <c r="B422" s="112" t="s">
        <v>390</v>
      </c>
      <c r="C422" s="52">
        <v>918</v>
      </c>
      <c r="D422" s="113" t="s">
        <v>391</v>
      </c>
      <c r="E422" s="116" t="s">
        <v>392</v>
      </c>
      <c r="F422" s="149">
        <v>200</v>
      </c>
      <c r="G422" s="119">
        <v>1360</v>
      </c>
      <c r="H422" s="7"/>
    </row>
    <row r="423" spans="1:8" ht="30" thickBot="1">
      <c r="A423" s="11">
        <v>416</v>
      </c>
      <c r="B423" s="95" t="s">
        <v>53</v>
      </c>
      <c r="C423" s="82">
        <v>919</v>
      </c>
      <c r="D423" s="53"/>
      <c r="E423" s="53"/>
      <c r="F423" s="54"/>
      <c r="G423" s="96">
        <f>SUM(G424,)</f>
        <v>34149.031569999999</v>
      </c>
      <c r="H423" s="7"/>
    </row>
    <row r="424" spans="1:8" ht="15.75" thickBot="1">
      <c r="A424" s="16">
        <v>417</v>
      </c>
      <c r="B424" s="37" t="s">
        <v>0</v>
      </c>
      <c r="C424" s="52">
        <v>919</v>
      </c>
      <c r="D424" s="53" t="s">
        <v>55</v>
      </c>
      <c r="E424" s="53"/>
      <c r="F424" s="54"/>
      <c r="G424" s="97">
        <f>SUM(G425,G432)</f>
        <v>34149.031569999999</v>
      </c>
      <c r="H424" s="7"/>
    </row>
    <row r="425" spans="1:8" ht="44.25" thickBot="1">
      <c r="A425" s="11">
        <v>418</v>
      </c>
      <c r="B425" s="92" t="s">
        <v>84</v>
      </c>
      <c r="C425" s="52">
        <v>919</v>
      </c>
      <c r="D425" s="53" t="s">
        <v>85</v>
      </c>
      <c r="E425" s="53"/>
      <c r="F425" s="54"/>
      <c r="G425" s="40">
        <f>SUM(G426)</f>
        <v>11202.619000000001</v>
      </c>
      <c r="H425" s="7"/>
    </row>
    <row r="426" spans="1:8" ht="43.5" thickBot="1">
      <c r="A426" s="16">
        <v>419</v>
      </c>
      <c r="B426" s="11" t="s">
        <v>291</v>
      </c>
      <c r="C426" s="11">
        <v>919</v>
      </c>
      <c r="D426" s="18" t="s">
        <v>85</v>
      </c>
      <c r="E426" s="41" t="s">
        <v>89</v>
      </c>
      <c r="F426" s="98"/>
      <c r="G426" s="40">
        <f>SUM(G427,G429)</f>
        <v>11202.619000000001</v>
      </c>
      <c r="H426" s="7"/>
    </row>
    <row r="427" spans="1:8" ht="43.5" thickBot="1">
      <c r="A427" s="11">
        <v>420</v>
      </c>
      <c r="B427" s="11" t="s">
        <v>91</v>
      </c>
      <c r="C427" s="11">
        <v>919</v>
      </c>
      <c r="D427" s="18" t="s">
        <v>85</v>
      </c>
      <c r="E427" s="41" t="s">
        <v>90</v>
      </c>
      <c r="F427" s="90"/>
      <c r="G427" s="40">
        <f>SUM(G428)</f>
        <v>2082.069</v>
      </c>
      <c r="H427" s="7"/>
    </row>
    <row r="428" spans="1:8" ht="30.75" customHeight="1" thickBot="1">
      <c r="A428" s="16">
        <v>421</v>
      </c>
      <c r="B428" s="11" t="s">
        <v>369</v>
      </c>
      <c r="C428" s="11">
        <v>919</v>
      </c>
      <c r="D428" s="18" t="s">
        <v>85</v>
      </c>
      <c r="E428" s="41" t="s">
        <v>90</v>
      </c>
      <c r="F428" s="90">
        <v>200</v>
      </c>
      <c r="G428" s="40">
        <v>2082.069</v>
      </c>
      <c r="H428" s="7"/>
    </row>
    <row r="429" spans="1:8" ht="29.25" thickBot="1">
      <c r="A429" s="11">
        <v>422</v>
      </c>
      <c r="B429" s="11" t="s">
        <v>93</v>
      </c>
      <c r="C429" s="52">
        <v>919</v>
      </c>
      <c r="D429" s="53" t="s">
        <v>85</v>
      </c>
      <c r="E429" s="41" t="s">
        <v>92</v>
      </c>
      <c r="F429" s="54"/>
      <c r="G429" s="40">
        <f>SUM(G430,G431)</f>
        <v>9120.5500000000011</v>
      </c>
      <c r="H429" s="7"/>
    </row>
    <row r="430" spans="1:8" ht="84.75" customHeight="1" thickBot="1">
      <c r="A430" s="16">
        <v>423</v>
      </c>
      <c r="B430" s="11" t="s">
        <v>373</v>
      </c>
      <c r="C430" s="11">
        <v>919</v>
      </c>
      <c r="D430" s="18" t="s">
        <v>85</v>
      </c>
      <c r="E430" s="41" t="s">
        <v>92</v>
      </c>
      <c r="F430" s="90">
        <v>100</v>
      </c>
      <c r="G430" s="40">
        <v>8930.6190000000006</v>
      </c>
      <c r="H430" s="7"/>
    </row>
    <row r="431" spans="1:8" ht="33" customHeight="1" thickBot="1">
      <c r="A431" s="11">
        <v>424</v>
      </c>
      <c r="B431" s="11" t="s">
        <v>369</v>
      </c>
      <c r="C431" s="52">
        <v>919</v>
      </c>
      <c r="D431" s="53" t="s">
        <v>85</v>
      </c>
      <c r="E431" s="41" t="s">
        <v>92</v>
      </c>
      <c r="F431" s="54">
        <v>200</v>
      </c>
      <c r="G431" s="40">
        <v>189.93100000000001</v>
      </c>
      <c r="H431" s="7"/>
    </row>
    <row r="432" spans="1:8" ht="15.75" thickBot="1">
      <c r="A432" s="16">
        <v>425</v>
      </c>
      <c r="B432" s="11" t="s">
        <v>4</v>
      </c>
      <c r="C432" s="52">
        <v>919</v>
      </c>
      <c r="D432" s="53" t="s">
        <v>59</v>
      </c>
      <c r="E432" s="41"/>
      <c r="F432" s="54"/>
      <c r="G432" s="40">
        <f>SUM(G433)</f>
        <v>22946.41257</v>
      </c>
      <c r="H432" s="7"/>
    </row>
    <row r="433" spans="1:8" ht="15.75" thickBot="1">
      <c r="A433" s="11">
        <v>426</v>
      </c>
      <c r="B433" s="11" t="s">
        <v>348</v>
      </c>
      <c r="C433" s="52">
        <v>919</v>
      </c>
      <c r="D433" s="53" t="s">
        <v>59</v>
      </c>
      <c r="E433" s="41" t="s">
        <v>94</v>
      </c>
      <c r="F433" s="54"/>
      <c r="G433" s="40">
        <f>SUM(G434)</f>
        <v>22946.41257</v>
      </c>
      <c r="H433" s="7"/>
    </row>
    <row r="434" spans="1:8" ht="15.75" thickBot="1">
      <c r="A434" s="16">
        <v>427</v>
      </c>
      <c r="B434" s="11" t="s">
        <v>188</v>
      </c>
      <c r="C434" s="52">
        <v>919</v>
      </c>
      <c r="D434" s="53" t="s">
        <v>59</v>
      </c>
      <c r="E434" s="41" t="s">
        <v>159</v>
      </c>
      <c r="F434" s="54"/>
      <c r="G434" s="40">
        <f>SUM(G435)</f>
        <v>22946.41257</v>
      </c>
      <c r="H434" s="7"/>
    </row>
    <row r="435" spans="1:8" ht="15.75" thickBot="1">
      <c r="A435" s="11">
        <v>428</v>
      </c>
      <c r="B435" s="11" t="s">
        <v>372</v>
      </c>
      <c r="C435" s="52">
        <v>919</v>
      </c>
      <c r="D435" s="53" t="s">
        <v>59</v>
      </c>
      <c r="E435" s="41" t="s">
        <v>159</v>
      </c>
      <c r="F435" s="54">
        <v>800</v>
      </c>
      <c r="G435" s="59">
        <v>22946.41257</v>
      </c>
      <c r="H435" s="7"/>
    </row>
    <row r="436" spans="1:8" ht="15.75" thickBot="1">
      <c r="A436" s="16">
        <v>429</v>
      </c>
      <c r="B436" s="95" t="s">
        <v>25</v>
      </c>
      <c r="C436" s="82"/>
      <c r="D436" s="53"/>
      <c r="E436" s="53"/>
      <c r="F436" s="54"/>
      <c r="G436" s="96">
        <f>SUM(G6,G337,G399,G409,G417,G423)</f>
        <v>913139.17021000001</v>
      </c>
      <c r="H436" s="7"/>
    </row>
    <row r="437" spans="1:8">
      <c r="A437" s="19"/>
      <c r="B437" s="20"/>
      <c r="C437" s="21"/>
      <c r="D437" s="22"/>
      <c r="E437" s="22"/>
      <c r="F437" s="99"/>
      <c r="G437" s="25"/>
    </row>
    <row r="438" spans="1:8">
      <c r="A438" s="19"/>
      <c r="B438" s="20"/>
      <c r="C438" s="21"/>
      <c r="D438" s="22"/>
      <c r="E438" s="22"/>
      <c r="F438" s="99"/>
      <c r="G438" s="125"/>
    </row>
    <row r="439" spans="1:8">
      <c r="A439" s="19"/>
      <c r="B439" s="20"/>
      <c r="C439" s="21"/>
      <c r="D439" s="22"/>
      <c r="E439" s="22"/>
      <c r="F439" s="99"/>
      <c r="G439" s="25"/>
    </row>
    <row r="440" spans="1:8">
      <c r="A440" s="19"/>
      <c r="B440" s="20"/>
      <c r="C440" s="21"/>
      <c r="D440" s="22"/>
      <c r="E440" s="22"/>
      <c r="F440" s="99"/>
      <c r="G440" s="25"/>
    </row>
    <row r="441" spans="1:8">
      <c r="A441" s="19"/>
      <c r="B441" s="20"/>
      <c r="C441" s="21"/>
      <c r="D441" s="22"/>
      <c r="E441" s="22"/>
      <c r="F441" s="99"/>
      <c r="G441" s="25"/>
    </row>
    <row r="442" spans="1:8">
      <c r="A442" s="19"/>
      <c r="B442" s="20"/>
      <c r="C442" s="21"/>
      <c r="D442" s="22"/>
      <c r="E442" s="22"/>
      <c r="F442" s="99"/>
      <c r="G442" s="25"/>
    </row>
    <row r="443" spans="1:8">
      <c r="A443" s="19"/>
      <c r="B443" s="20"/>
      <c r="C443" s="21"/>
      <c r="D443" s="22"/>
      <c r="E443" s="22"/>
      <c r="F443" s="99"/>
      <c r="G443" s="25"/>
    </row>
    <row r="444" spans="1:8">
      <c r="A444" s="19"/>
      <c r="B444" s="20"/>
      <c r="C444" s="21"/>
      <c r="D444" s="22"/>
      <c r="E444" s="22"/>
      <c r="F444" s="99"/>
      <c r="G444" s="25"/>
    </row>
    <row r="445" spans="1:8">
      <c r="A445" s="19"/>
      <c r="B445" s="20"/>
      <c r="C445" s="21"/>
      <c r="D445" s="22"/>
      <c r="E445" s="22"/>
      <c r="F445" s="99"/>
      <c r="G445" s="25"/>
    </row>
    <row r="446" spans="1:8">
      <c r="A446" s="19"/>
      <c r="B446" s="20"/>
      <c r="C446" s="21"/>
      <c r="D446" s="22"/>
      <c r="E446" s="22"/>
      <c r="F446" s="99"/>
      <c r="G446" s="25"/>
    </row>
    <row r="447" spans="1:8">
      <c r="A447" s="19"/>
      <c r="B447" s="20"/>
      <c r="C447" s="21"/>
      <c r="D447" s="22"/>
      <c r="E447" s="22"/>
      <c r="F447" s="99"/>
      <c r="G447" s="25"/>
    </row>
  </sheetData>
  <mergeCells count="2">
    <mergeCell ref="A3:F3"/>
    <mergeCell ref="E1:G1"/>
  </mergeCells>
  <pageMargins left="0.70866141732283472" right="0.70866141732283472" top="0.74803149606299213" bottom="0.74803149606299213" header="0.31496062992125984" footer="0.31496062992125984"/>
  <pageSetup paperSize="9" scale="83" orientation="portrait" horizontalDpi="180" verticalDpi="18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2020-11-27T11:25:04Z</dcterms:modified>
</cp:coreProperties>
</file>