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7850" windowHeight="11835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H138" i="1"/>
  <c r="G138"/>
  <c r="H143"/>
  <c r="G143"/>
  <c r="H13"/>
  <c r="G13"/>
  <c r="H429"/>
  <c r="H427"/>
  <c r="H421"/>
  <c r="H420" s="1"/>
  <c r="H419" s="1"/>
  <c r="H418" s="1"/>
  <c r="H417" s="1"/>
  <c r="H415"/>
  <c r="H413"/>
  <c r="H407"/>
  <c r="H405"/>
  <c r="H403"/>
  <c r="H397"/>
  <c r="H396" s="1"/>
  <c r="H394"/>
  <c r="H390"/>
  <c r="H385"/>
  <c r="H383"/>
  <c r="H378"/>
  <c r="H376"/>
  <c r="H374"/>
  <c r="H370"/>
  <c r="H368"/>
  <c r="H366"/>
  <c r="H364"/>
  <c r="H359"/>
  <c r="H357"/>
  <c r="H355"/>
  <c r="H353"/>
  <c r="H350"/>
  <c r="H348"/>
  <c r="H346"/>
  <c r="H344"/>
  <c r="H342"/>
  <c r="H335"/>
  <c r="H334" s="1"/>
  <c r="H333" s="1"/>
  <c r="H332" s="1"/>
  <c r="H331" s="1"/>
  <c r="H329"/>
  <c r="H328" s="1"/>
  <c r="H326"/>
  <c r="H324"/>
  <c r="H322"/>
  <c r="H319"/>
  <c r="H316"/>
  <c r="H310"/>
  <c r="H309" s="1"/>
  <c r="H307"/>
  <c r="H306" s="1"/>
  <c r="H304"/>
  <c r="H303" s="1"/>
  <c r="H300"/>
  <c r="H298"/>
  <c r="H296"/>
  <c r="H294"/>
  <c r="H292"/>
  <c r="H287"/>
  <c r="H286" s="1"/>
  <c r="H284"/>
  <c r="H283" s="1"/>
  <c r="H281"/>
  <c r="H280" s="1"/>
  <c r="H278"/>
  <c r="H277" s="1"/>
  <c r="H274"/>
  <c r="H271"/>
  <c r="H268"/>
  <c r="H267" s="1"/>
  <c r="H263"/>
  <c r="H262" s="1"/>
  <c r="H261" s="1"/>
  <c r="H260" s="1"/>
  <c r="H257"/>
  <c r="H255"/>
  <c r="H249"/>
  <c r="H247"/>
  <c r="H245"/>
  <c r="H243"/>
  <c r="H240"/>
  <c r="H237"/>
  <c r="H235"/>
  <c r="H230"/>
  <c r="H228"/>
  <c r="H226"/>
  <c r="H222"/>
  <c r="H220"/>
  <c r="H214"/>
  <c r="H213" s="1"/>
  <c r="H212" s="1"/>
  <c r="H211" s="1"/>
  <c r="H209"/>
  <c r="H207"/>
  <c r="H201"/>
  <c r="H200" s="1"/>
  <c r="H199" s="1"/>
  <c r="H197"/>
  <c r="H195"/>
  <c r="H193"/>
  <c r="H191"/>
  <c r="H186"/>
  <c r="H184"/>
  <c r="H182"/>
  <c r="H177"/>
  <c r="H175"/>
  <c r="H172"/>
  <c r="H171" s="1"/>
  <c r="H170" s="1"/>
  <c r="H166"/>
  <c r="H165" s="1"/>
  <c r="H163"/>
  <c r="H161"/>
  <c r="H159"/>
  <c r="H157"/>
  <c r="H155"/>
  <c r="H153"/>
  <c r="H150"/>
  <c r="H149" s="1"/>
  <c r="H145"/>
  <c r="H141"/>
  <c r="H139"/>
  <c r="H134"/>
  <c r="H133" s="1"/>
  <c r="H132" s="1"/>
  <c r="H131" s="1"/>
  <c r="H129"/>
  <c r="H127"/>
  <c r="H122"/>
  <c r="H121" s="1"/>
  <c r="H120" s="1"/>
  <c r="H117"/>
  <c r="H115"/>
  <c r="H113"/>
  <c r="H111"/>
  <c r="H109"/>
  <c r="H106"/>
  <c r="H103"/>
  <c r="H101"/>
  <c r="H99"/>
  <c r="H97"/>
  <c r="H95"/>
  <c r="H93"/>
  <c r="H91"/>
  <c r="H89"/>
  <c r="H84"/>
  <c r="H82"/>
  <c r="H75"/>
  <c r="H74" s="1"/>
  <c r="H73" s="1"/>
  <c r="H72" s="1"/>
  <c r="H71" s="1"/>
  <c r="H69"/>
  <c r="H66"/>
  <c r="H61"/>
  <c r="H57"/>
  <c r="H55"/>
  <c r="H53"/>
  <c r="H51"/>
  <c r="H48"/>
  <c r="H47" s="1"/>
  <c r="H45"/>
  <c r="H43"/>
  <c r="H41"/>
  <c r="H39"/>
  <c r="H37"/>
  <c r="H32"/>
  <c r="H31" s="1"/>
  <c r="H30" s="1"/>
  <c r="H28"/>
  <c r="H27" s="1"/>
  <c r="H26" s="1"/>
  <c r="H24"/>
  <c r="H22"/>
  <c r="H20"/>
  <c r="H17"/>
  <c r="H14"/>
  <c r="H10"/>
  <c r="H9" s="1"/>
  <c r="H8" s="1"/>
  <c r="G429"/>
  <c r="G427"/>
  <c r="G421"/>
  <c r="G420" s="1"/>
  <c r="G419" s="1"/>
  <c r="G418" s="1"/>
  <c r="G417" s="1"/>
  <c r="G415"/>
  <c r="G413"/>
  <c r="G407"/>
  <c r="G405"/>
  <c r="G403"/>
  <c r="G397"/>
  <c r="G396" s="1"/>
  <c r="G394"/>
  <c r="G390"/>
  <c r="G385"/>
  <c r="G383"/>
  <c r="G378"/>
  <c r="G376"/>
  <c r="G374"/>
  <c r="G370"/>
  <c r="G368"/>
  <c r="G366"/>
  <c r="G364"/>
  <c r="G359"/>
  <c r="G357"/>
  <c r="G355"/>
  <c r="G353"/>
  <c r="G350"/>
  <c r="G348"/>
  <c r="G346"/>
  <c r="G344"/>
  <c r="G342"/>
  <c r="G341" s="1"/>
  <c r="G335"/>
  <c r="G334" s="1"/>
  <c r="G333" s="1"/>
  <c r="G332" s="1"/>
  <c r="G331" s="1"/>
  <c r="G329"/>
  <c r="G328" s="1"/>
  <c r="G326"/>
  <c r="G324"/>
  <c r="G322"/>
  <c r="G319"/>
  <c r="G316"/>
  <c r="G310"/>
  <c r="G309" s="1"/>
  <c r="G307"/>
  <c r="G306" s="1"/>
  <c r="G304"/>
  <c r="G303" s="1"/>
  <c r="G300"/>
  <c r="G298"/>
  <c r="G296"/>
  <c r="G294"/>
  <c r="G292"/>
  <c r="G287"/>
  <c r="G286" s="1"/>
  <c r="G284"/>
  <c r="G283" s="1"/>
  <c r="G281"/>
  <c r="G280" s="1"/>
  <c r="G278"/>
  <c r="G277" s="1"/>
  <c r="G274"/>
  <c r="G271"/>
  <c r="G268"/>
  <c r="G263"/>
  <c r="G262" s="1"/>
  <c r="G261" s="1"/>
  <c r="G260" s="1"/>
  <c r="G257"/>
  <c r="G255"/>
  <c r="G249"/>
  <c r="G247"/>
  <c r="G245"/>
  <c r="G243"/>
  <c r="G240"/>
  <c r="G237"/>
  <c r="G235"/>
  <c r="G230"/>
  <c r="G228"/>
  <c r="G226"/>
  <c r="G222"/>
  <c r="G220"/>
  <c r="G214"/>
  <c r="G213" s="1"/>
  <c r="G212" s="1"/>
  <c r="G211" s="1"/>
  <c r="G209"/>
  <c r="G207"/>
  <c r="G201"/>
  <c r="G200" s="1"/>
  <c r="G199" s="1"/>
  <c r="G197"/>
  <c r="G195"/>
  <c r="G193"/>
  <c r="G191"/>
  <c r="G186"/>
  <c r="G184"/>
  <c r="G182"/>
  <c r="G177"/>
  <c r="G175"/>
  <c r="G172"/>
  <c r="G171" s="1"/>
  <c r="G170" s="1"/>
  <c r="G166"/>
  <c r="G165" s="1"/>
  <c r="G163"/>
  <c r="G161"/>
  <c r="G159"/>
  <c r="G157"/>
  <c r="G155"/>
  <c r="G153"/>
  <c r="G150"/>
  <c r="G149" s="1"/>
  <c r="G145"/>
  <c r="G141"/>
  <c r="G139"/>
  <c r="G134"/>
  <c r="G133" s="1"/>
  <c r="G132" s="1"/>
  <c r="G131" s="1"/>
  <c r="G129"/>
  <c r="G127"/>
  <c r="G122"/>
  <c r="G121" s="1"/>
  <c r="G120" s="1"/>
  <c r="G117"/>
  <c r="G115"/>
  <c r="G113"/>
  <c r="G111"/>
  <c r="G109"/>
  <c r="G106"/>
  <c r="G103"/>
  <c r="G101"/>
  <c r="G99"/>
  <c r="G97"/>
  <c r="G95"/>
  <c r="G93"/>
  <c r="G91"/>
  <c r="G89"/>
  <c r="G84"/>
  <c r="G82"/>
  <c r="G75"/>
  <c r="G74" s="1"/>
  <c r="G73" s="1"/>
  <c r="G72" s="1"/>
  <c r="G71" s="1"/>
  <c r="G69"/>
  <c r="G66"/>
  <c r="G61"/>
  <c r="G57"/>
  <c r="G55"/>
  <c r="G53"/>
  <c r="G51"/>
  <c r="G48"/>
  <c r="G47" s="1"/>
  <c r="G45"/>
  <c r="G43"/>
  <c r="G41"/>
  <c r="G39"/>
  <c r="G37"/>
  <c r="G32"/>
  <c r="G31" s="1"/>
  <c r="G30" s="1"/>
  <c r="G28"/>
  <c r="G27" s="1"/>
  <c r="G26" s="1"/>
  <c r="G24"/>
  <c r="G22"/>
  <c r="G20"/>
  <c r="G17"/>
  <c r="G14"/>
  <c r="G10"/>
  <c r="G9" s="1"/>
  <c r="G8" s="1"/>
  <c r="H412" l="1"/>
  <c r="H411" s="1"/>
  <c r="H410" s="1"/>
  <c r="H409" s="1"/>
  <c r="H352"/>
  <c r="H382"/>
  <c r="H381" s="1"/>
  <c r="H380" s="1"/>
  <c r="G426"/>
  <c r="G425" s="1"/>
  <c r="G424" s="1"/>
  <c r="G423" s="1"/>
  <c r="G181"/>
  <c r="G180" s="1"/>
  <c r="G179" s="1"/>
  <c r="H174"/>
  <c r="H389"/>
  <c r="H388" s="1"/>
  <c r="H387" s="1"/>
  <c r="H137"/>
  <c r="H136" s="1"/>
  <c r="H266"/>
  <c r="H265" s="1"/>
  <c r="G137"/>
  <c r="G136" s="1"/>
  <c r="G81"/>
  <c r="G80" s="1"/>
  <c r="G79" s="1"/>
  <c r="G174"/>
  <c r="G169" s="1"/>
  <c r="H402"/>
  <c r="H401" s="1"/>
  <c r="H400" s="1"/>
  <c r="H399" s="1"/>
  <c r="G190"/>
  <c r="G189" s="1"/>
  <c r="G188" s="1"/>
  <c r="G315"/>
  <c r="G314" s="1"/>
  <c r="G313" s="1"/>
  <c r="G312" s="1"/>
  <c r="H81"/>
  <c r="H80" s="1"/>
  <c r="H79" s="1"/>
  <c r="H190"/>
  <c r="H189" s="1"/>
  <c r="H188" s="1"/>
  <c r="H426"/>
  <c r="H425" s="1"/>
  <c r="H424" s="1"/>
  <c r="G206"/>
  <c r="G205" s="1"/>
  <c r="G204" s="1"/>
  <c r="G203" s="1"/>
  <c r="H36"/>
  <c r="H35" s="1"/>
  <c r="H373"/>
  <c r="H372" s="1"/>
  <c r="G50"/>
  <c r="G254"/>
  <c r="G253" s="1"/>
  <c r="G252" s="1"/>
  <c r="G251" s="1"/>
  <c r="G291"/>
  <c r="G290" s="1"/>
  <c r="G289" s="1"/>
  <c r="G382"/>
  <c r="G381" s="1"/>
  <c r="G380" s="1"/>
  <c r="H16"/>
  <c r="H12" s="1"/>
  <c r="H126"/>
  <c r="H125" s="1"/>
  <c r="H124" s="1"/>
  <c r="H219"/>
  <c r="H218" s="1"/>
  <c r="H234"/>
  <c r="H233" s="1"/>
  <c r="H232" s="1"/>
  <c r="H108"/>
  <c r="H152"/>
  <c r="H148" s="1"/>
  <c r="H147" s="1"/>
  <c r="H169"/>
  <c r="G16"/>
  <c r="G126"/>
  <c r="G125" s="1"/>
  <c r="G124" s="1"/>
  <c r="G225"/>
  <c r="G224" s="1"/>
  <c r="G217" s="1"/>
  <c r="G363"/>
  <c r="G362" s="1"/>
  <c r="G361" s="1"/>
  <c r="G389"/>
  <c r="G388" s="1"/>
  <c r="G387" s="1"/>
  <c r="G402"/>
  <c r="G401" s="1"/>
  <c r="G400" s="1"/>
  <c r="G399" s="1"/>
  <c r="G412"/>
  <c r="G411" s="1"/>
  <c r="G410" s="1"/>
  <c r="G409" s="1"/>
  <c r="H206"/>
  <c r="H205" s="1"/>
  <c r="H204" s="1"/>
  <c r="H203" s="1"/>
  <c r="H291"/>
  <c r="H290" s="1"/>
  <c r="H289" s="1"/>
  <c r="H363"/>
  <c r="H362" s="1"/>
  <c r="H361" s="1"/>
  <c r="G36"/>
  <c r="G35" s="1"/>
  <c r="G234"/>
  <c r="G233" s="1"/>
  <c r="G232" s="1"/>
  <c r="G352"/>
  <c r="G340" s="1"/>
  <c r="G339" s="1"/>
  <c r="G373"/>
  <c r="G372" s="1"/>
  <c r="G88"/>
  <c r="G87" s="1"/>
  <c r="G86" s="1"/>
  <c r="G108"/>
  <c r="G152"/>
  <c r="G148" s="1"/>
  <c r="G147" s="1"/>
  <c r="G219"/>
  <c r="G218" s="1"/>
  <c r="G267"/>
  <c r="G266" s="1"/>
  <c r="G265" s="1"/>
  <c r="H88"/>
  <c r="H87" s="1"/>
  <c r="H86" s="1"/>
  <c r="H78" s="1"/>
  <c r="H181"/>
  <c r="H180" s="1"/>
  <c r="H179" s="1"/>
  <c r="H225"/>
  <c r="H224" s="1"/>
  <c r="H217" s="1"/>
  <c r="H254"/>
  <c r="H253" s="1"/>
  <c r="H252" s="1"/>
  <c r="H251" s="1"/>
  <c r="H315"/>
  <c r="H314" s="1"/>
  <c r="H313" s="1"/>
  <c r="H312" s="1"/>
  <c r="H341"/>
  <c r="H50"/>
  <c r="H423"/>
  <c r="G34" l="1"/>
  <c r="G78"/>
  <c r="H216"/>
  <c r="H168"/>
  <c r="H340"/>
  <c r="H339" s="1"/>
  <c r="H259"/>
  <c r="G12"/>
  <c r="G7" s="1"/>
  <c r="G168"/>
  <c r="G338"/>
  <c r="G337" s="1"/>
  <c r="G119"/>
  <c r="G216"/>
  <c r="H34"/>
  <c r="H119"/>
  <c r="H7"/>
  <c r="G259"/>
  <c r="H338"/>
  <c r="H337" s="1"/>
  <c r="H6" l="1"/>
  <c r="H432" s="1"/>
  <c r="G6"/>
  <c r="G432" s="1"/>
</calcChain>
</file>

<file path=xl/sharedStrings.xml><?xml version="1.0" encoding="utf-8"?>
<sst xmlns="http://schemas.openxmlformats.org/spreadsheetml/2006/main" count="1199" uniqueCount="427">
  <si>
    <t>Общегосударственные вопросы</t>
  </si>
  <si>
    <t>Глава городского округа</t>
  </si>
  <si>
    <t>Резервные фонды</t>
  </si>
  <si>
    <t>Резервный фонд администрации городского округа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</si>
  <si>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</si>
  <si>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</si>
  <si>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</si>
  <si>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экономика</t>
  </si>
  <si>
    <t>Сельское хозяйство и рыболовство</t>
  </si>
  <si>
    <t>Транспорт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</si>
  <si>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</si>
  <si>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</si>
  <si>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</si>
  <si>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</si>
  <si>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Уличное освещение</t>
  </si>
  <si>
    <t>Охрана окружающей среды</t>
  </si>
  <si>
    <t>Дошкольное образование</t>
  </si>
  <si>
    <t>Общее образование</t>
  </si>
  <si>
    <t>Другие вопросы в области образования</t>
  </si>
  <si>
    <t xml:space="preserve">Культура, кинематография </t>
  </si>
  <si>
    <t>Культура</t>
  </si>
  <si>
    <t>Социальная политика</t>
  </si>
  <si>
    <t>Социальное обеспечение населения</t>
  </si>
  <si>
    <t>Физическая культура и спорт</t>
  </si>
  <si>
    <t>Периодическая печать и издательства</t>
  </si>
  <si>
    <t>Всего расходы</t>
  </si>
  <si>
    <t>Код целевой статьи</t>
  </si>
  <si>
    <t>Функционирование высшего должностного лица субъекта Российской Федерации и муниципального образования</t>
  </si>
  <si>
    <t>Расходы, связанные с представительской деятельностью</t>
  </si>
  <si>
    <t>Обеспечение деятельности территориальных органов</t>
  </si>
  <si>
    <t>Руководитель Контрольно-ревизионного управления городского округа</t>
  </si>
  <si>
    <t>Оказание услуг (выполнение работ) муниципальными учреждениями</t>
  </si>
  <si>
    <t>Осуществление первичного воинского учета на территориях, где отсутствуют военные комиссариаты</t>
  </si>
  <si>
    <t>Национальная безопасность и правоохранительная деятельность</t>
  </si>
  <si>
    <t>Другие вопросы в области национальной экономики</t>
  </si>
  <si>
    <t>Другие вопросы в области жилищно-коммунального хозяйства</t>
  </si>
  <si>
    <t>Осуществление 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</t>
  </si>
  <si>
    <t>Охрана  объектов растительного и животного мира и среды их обитания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</si>
  <si>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учреждениях и финансовое обеспечение дополнительного образования детей в муниципальных общеобразовательных учреждениях в части финансирования расходов на оплату труда работников общеобразовательных учреждений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</si>
  <si>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учреждениях и финансовое обеспечение дополнительного образования детей в муниципальных общеобразовательных учреждениях в части финансирования расходов на учебники и учебные пособия, технические средства обучения, расходные материалы и хозяйственные нужды (за исключением расходов на содержание зданий и коммунальных расходов и расходов, направляемых на модернизацию системы общего образования)</t>
  </si>
  <si>
    <t>Учреждения, обеспечивающие деятельность системы образования</t>
  </si>
  <si>
    <t xml:space="preserve">Организация библиотечного обслуживания населения, формирование и хранение библиотечных фондов </t>
  </si>
  <si>
    <t>Организация деятельности учреждений культуры и искусства</t>
  </si>
  <si>
    <t>Предоставление социальных выплат молодым семьям на приобретение (строительство) жилья</t>
  </si>
  <si>
    <t>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</si>
  <si>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>Другие вопросы в области социальной политики</t>
  </si>
  <si>
    <t>Мероприятия по ограничению распространения ВИЧ-инфекции на территории Шалинского городского округа</t>
  </si>
  <si>
    <t>Мероприятия по профилактике туберкулеза на территории Шалинского городского округа</t>
  </si>
  <si>
    <t>Образование</t>
  </si>
  <si>
    <t>Дума Шалинского городского округа</t>
  </si>
  <si>
    <t>Контрольно-ревизионное управление Шалинского городского округа</t>
  </si>
  <si>
    <t>Финансовое управление администрации Шалинского городского округа</t>
  </si>
  <si>
    <t>Администрация Шалинского городского округа</t>
  </si>
  <si>
    <t>0100</t>
  </si>
  <si>
    <t>0102</t>
  </si>
  <si>
    <t>0104</t>
  </si>
  <si>
    <t>0111</t>
  </si>
  <si>
    <t>0113</t>
  </si>
  <si>
    <t>0203</t>
  </si>
  <si>
    <t>0300</t>
  </si>
  <si>
    <t>0309</t>
  </si>
  <si>
    <t>0310</t>
  </si>
  <si>
    <t>0400</t>
  </si>
  <si>
    <t>0405</t>
  </si>
  <si>
    <t>0406</t>
  </si>
  <si>
    <t>0408</t>
  </si>
  <si>
    <t>0409</t>
  </si>
  <si>
    <t>0412</t>
  </si>
  <si>
    <t>0500</t>
  </si>
  <si>
    <t>0501</t>
  </si>
  <si>
    <t>0502</t>
  </si>
  <si>
    <t>0503</t>
  </si>
  <si>
    <t>0505</t>
  </si>
  <si>
    <t>0600</t>
  </si>
  <si>
    <t>0603</t>
  </si>
  <si>
    <t>0700</t>
  </si>
  <si>
    <t>0701</t>
  </si>
  <si>
    <t>0702</t>
  </si>
  <si>
    <t>0707</t>
  </si>
  <si>
    <t>0800</t>
  </si>
  <si>
    <t>0801</t>
  </si>
  <si>
    <t>1000</t>
  </si>
  <si>
    <t>Обеспечение деятельности финансовых, налоговых и таможенных органов и органов финансового (финансово-бюджетного)  надзора</t>
  </si>
  <si>
    <t>0106</t>
  </si>
  <si>
    <t>0103</t>
  </si>
  <si>
    <t>0709</t>
  </si>
  <si>
    <t>1003</t>
  </si>
  <si>
    <t>1900000000</t>
  </si>
  <si>
    <t>1900221000</t>
  </si>
  <si>
    <t>Мероприятия по информатизации и модернизации оборудования и программных продуктов</t>
  </si>
  <si>
    <t>1900321000</t>
  </si>
  <si>
    <t>Обеспечение деятельности муниципальных органов (центральный аппарат)</t>
  </si>
  <si>
    <t>7000000000</t>
  </si>
  <si>
    <t>7000021005</t>
  </si>
  <si>
    <t>7000021003</t>
  </si>
  <si>
    <t>7000021001</t>
  </si>
  <si>
    <t>7000021007</t>
  </si>
  <si>
    <t>Обеспечение деятельности муниципальных  органов (центральный аппарат)</t>
  </si>
  <si>
    <t>0100000000</t>
  </si>
  <si>
    <t>7000020001</t>
  </si>
  <si>
    <t>Оцифровка архивных документов, относящихся к государственной собственности Свердловской области</t>
  </si>
  <si>
    <t>Обслуживание охранно-пожарной сигнализации и оборудования</t>
  </si>
  <si>
    <t>Членский взнос в Ассоциацию «Совет муниципальных образований Свердловской области»</t>
  </si>
  <si>
    <t>01Л0000000</t>
  </si>
  <si>
    <t>01Л0246101</t>
  </si>
  <si>
    <t>01Л0246102</t>
  </si>
  <si>
    <t>7000020002</t>
  </si>
  <si>
    <t>7000013000</t>
  </si>
  <si>
    <t>0140000000</t>
  </si>
  <si>
    <t>0141351180</t>
  </si>
  <si>
    <t>Подготовка и обучение населения способам защиты от опасностей, возникающих при ведении военных действий или вследствие этих действий, способам защиты и действиям в чрезвычайных ситуациях</t>
  </si>
  <si>
    <t>Устройство, обслуживание пожарных пирсов и подъездных путей к ним на естественных и искусственных пожарных водоемах</t>
  </si>
  <si>
    <t>Проведение мероприятий по созданию добровольных народных дружин</t>
  </si>
  <si>
    <t>0314</t>
  </si>
  <si>
    <t>Осуществление государственного полномочия Свердловской области по организации проведения мероприятий по отлову и содержанию безнадзорных собак</t>
  </si>
  <si>
    <t>0170000000</t>
  </si>
  <si>
    <t>0160000000</t>
  </si>
  <si>
    <t>0150000000</t>
  </si>
  <si>
    <t>0180000000</t>
  </si>
  <si>
    <t>01Ж0000000</t>
  </si>
  <si>
    <t>7000023020</t>
  </si>
  <si>
    <t>7000042700</t>
  </si>
  <si>
    <t>Изготовление аншлагов, листовок экологического значения</t>
  </si>
  <si>
    <t>01Ф0000000</t>
  </si>
  <si>
    <t>0130000000</t>
  </si>
  <si>
    <t>01307S0002</t>
  </si>
  <si>
    <t>Осуществление государственного полномочия Свердловской области по  предоставлению отдельным категориям граждан компенсации расходов на оплату жилого помещения и коммунальных услуг</t>
  </si>
  <si>
    <t>0190000000</t>
  </si>
  <si>
    <t>0190749100</t>
  </si>
  <si>
    <t>0190849200</t>
  </si>
  <si>
    <t>0190952500</t>
  </si>
  <si>
    <t>01Г0000000</t>
  </si>
  <si>
    <t>01Д0000000</t>
  </si>
  <si>
    <t>0190849201</t>
  </si>
  <si>
    <t>01Ц0000000</t>
  </si>
  <si>
    <t>01Ч0000000</t>
  </si>
  <si>
    <t>01Ш0000000</t>
  </si>
  <si>
    <t>1006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</si>
  <si>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 учреждениях в части финансирования расходов на оплату труда работников муниципальных дошкольных образовательных  учреждений</t>
  </si>
  <si>
    <t xml:space="preserve">Осуществление мероприятий по организации питания </t>
  </si>
  <si>
    <t>0600000000</t>
  </si>
  <si>
    <t>0610000000</t>
  </si>
  <si>
    <t>0610345110</t>
  </si>
  <si>
    <t>0610345120</t>
  </si>
  <si>
    <t>0620000000</t>
  </si>
  <si>
    <t>0620345310</t>
  </si>
  <si>
    <t>0620345320</t>
  </si>
  <si>
    <t>Финансовое обеспечение государственных 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учреждениях и финансовое обеспечение дополнительного образования детей в муниципальных общеобразовательных учреждениях в части финансирования расходов на оплату труда работников общеобразовательных учреждений</t>
  </si>
  <si>
    <t>Финансовое обеспечение государственных 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учреждениях и финансовое обеспечение дополнительного образования детей в муниципальных общеобразовательных учреждениях в части финансирования расходов на учебники и учебные пособия, технические средства обучения, расходные материалы и хозяйственные нужды (за исключением расходов на содержание зданий и коммунальных расходов и расходов, направляемых на модернизацию системы общего образования)</t>
  </si>
  <si>
    <t>0630000000</t>
  </si>
  <si>
    <t>0650000000</t>
  </si>
  <si>
    <t>0650113000</t>
  </si>
  <si>
    <t>7000021006</t>
  </si>
  <si>
    <t>Дорожное хозяйство (дорожные фонды)</t>
  </si>
  <si>
    <t>Водное хозяйство</t>
  </si>
  <si>
    <t>Функционирование законодательных (представительных) органов государственной  власти и представительных  органов муниципальных образований</t>
  </si>
  <si>
    <t>Председатель Думы городского округа</t>
  </si>
  <si>
    <t>Проведение противопаводковых мероприятий</t>
  </si>
  <si>
    <t>0140120000</t>
  </si>
  <si>
    <t>0140220000</t>
  </si>
  <si>
    <t>0140520000</t>
  </si>
  <si>
    <t>0140620000</t>
  </si>
  <si>
    <t>0140720000</t>
  </si>
  <si>
    <t>Содержание и ремонт гидротехнических сооружений</t>
  </si>
  <si>
    <t>0170320000</t>
  </si>
  <si>
    <t>01601Д0000</t>
  </si>
  <si>
    <t>01603Д0000</t>
  </si>
  <si>
    <t>Строительство и ремонт водопроводных сетей, водонапорных башен</t>
  </si>
  <si>
    <t>Дополнительное образование детей</t>
  </si>
  <si>
    <t>Молодежная политика</t>
  </si>
  <si>
    <t>0130320000</t>
  </si>
  <si>
    <t>0703</t>
  </si>
  <si>
    <t>Массовый спорт</t>
  </si>
  <si>
    <t xml:space="preserve">Средства массовой информации      </t>
  </si>
  <si>
    <t>1100</t>
  </si>
  <si>
    <t>1102</t>
  </si>
  <si>
    <t>0190120000</t>
  </si>
  <si>
    <t>0190220000</t>
  </si>
  <si>
    <t>0190320000</t>
  </si>
  <si>
    <t>0130420000</t>
  </si>
  <si>
    <t>0130520000</t>
  </si>
  <si>
    <t>Создание и (или) обеспечение деятельности организации, образующей инфраструктуру поддержки субъектов малого и среднего предпринимательства</t>
  </si>
  <si>
    <t>0130820000</t>
  </si>
  <si>
    <t>Устройство минерализованных полос в населенных пунктах городского округа</t>
  </si>
  <si>
    <t>Создание условий для деятельности добровольной пожарной охраны в городском округе</t>
  </si>
  <si>
    <t xml:space="preserve">Приобретение, монтаж, обслуживание пожарной и приспособленной техники для тушения пожаров, пожарного оборудования в городском округе
</t>
  </si>
  <si>
    <t>Реализация комплекса мер, направленных на противодействие терроризму и экстремизму в городском округе</t>
  </si>
  <si>
    <t>Страхование плотин городского округа</t>
  </si>
  <si>
    <t xml:space="preserve">Реализация мероприятий по содействию занятости и трудоустройству несовершеннолетних граждан </t>
  </si>
  <si>
    <t>0200000000</t>
  </si>
  <si>
    <t>Выполнение других обязательств городского окрга</t>
  </si>
  <si>
    <t>0191120000</t>
  </si>
  <si>
    <t>7000041100</t>
  </si>
  <si>
    <t>7000041200</t>
  </si>
  <si>
    <t>Информирование населения городского округа о мерах пожарной безопасности</t>
  </si>
  <si>
    <t>Организация транспортного обслуживания населения</t>
  </si>
  <si>
    <t>Содержание мест захоронения</t>
  </si>
  <si>
    <t>7000042П00</t>
  </si>
  <si>
    <t>0171220000</t>
  </si>
  <si>
    <t>0161820000</t>
  </si>
  <si>
    <t>01Ж0120000</t>
  </si>
  <si>
    <t>01Ж0220000</t>
  </si>
  <si>
    <t>01Ж0720000</t>
  </si>
  <si>
    <t>01Ж0920000</t>
  </si>
  <si>
    <t>01Ж1320000</t>
  </si>
  <si>
    <t>0170720000</t>
  </si>
  <si>
    <t>Организация предоставления дополнительного образования детей в муниципальных бюджетных учреждениях дополнительного образования в сфере культуры и искусства</t>
  </si>
  <si>
    <t>Финансовое обеспечение организации предоставления дополнительного образования детей в муниципальных бюджетных учреждениях дополнительного образования в сфере культуры и искусства в части финансирования расходов на оплату труда педагогических работников</t>
  </si>
  <si>
    <t>Организация предоставления дополнительного образования детей в муниципальных бюджетных учреждениях дополнительного образования</t>
  </si>
  <si>
    <t>Финансовое обеспечение организации предоставления дополнительного образования детей в муниципальных бюджетных учреждениях дополнительного образования в части финансирования расходов на оплату труда педагогических работников</t>
  </si>
  <si>
    <t>0400000000</t>
  </si>
  <si>
    <t>0420000000</t>
  </si>
  <si>
    <t>0420120000</t>
  </si>
  <si>
    <t>0420120001</t>
  </si>
  <si>
    <t>01Ф0120000</t>
  </si>
  <si>
    <t>01Ф0120001</t>
  </si>
  <si>
    <t>01Ф0220000</t>
  </si>
  <si>
    <t>Мероприятия по привлечению молодых граждан к участию в общественно-политической жизни городского округа</t>
  </si>
  <si>
    <t>Мероприятия по вовлечению молодых граждан в программы и мероприятия, направленные на формирование здорового образа жизни</t>
  </si>
  <si>
    <t>0130120000</t>
  </si>
  <si>
    <t>0130920000</t>
  </si>
  <si>
    <t>Проведение мероприятий  по социальной  защите, медико-социальной  реабилитация граждан пожилого возраста и инвалидов  городского округа</t>
  </si>
  <si>
    <t>Проведение мероприятий по пропаганде семейных ценностей, здорового образа жизни в городском округе</t>
  </si>
  <si>
    <t>Проведение в городском округе мероприятий социальной направленности</t>
  </si>
  <si>
    <t>0410000000</t>
  </si>
  <si>
    <t>0410120000</t>
  </si>
  <si>
    <t>0410320000</t>
  </si>
  <si>
    <t>01Р0000000</t>
  </si>
  <si>
    <t>01Ц0120000</t>
  </si>
  <si>
    <t>01Ч0120000</t>
  </si>
  <si>
    <t>0130620000</t>
  </si>
  <si>
    <t>1200</t>
  </si>
  <si>
    <t>1202</t>
  </si>
  <si>
    <t>Управление образованием Шалинского городского округа</t>
  </si>
  <si>
    <t xml:space="preserve">Образование </t>
  </si>
  <si>
    <t>Организация предоставления дошкольного образования, создание условий для присмотра и ухода за детьми, содержание детей в муниципальных бюджетных учреждениях</t>
  </si>
  <si>
    <t>0610120000</t>
  </si>
  <si>
    <t>0610220000</t>
  </si>
  <si>
    <t>0610420000</t>
  </si>
  <si>
    <t>0620120000</t>
  </si>
  <si>
    <t>0630120000</t>
  </si>
  <si>
    <t>0630120001</t>
  </si>
  <si>
    <t>0630220000</t>
  </si>
  <si>
    <t>Судебная система</t>
  </si>
  <si>
    <t>0105</t>
  </si>
  <si>
    <t>7000051200</t>
  </si>
  <si>
    <t>0140920000</t>
  </si>
  <si>
    <t>0141020000</t>
  </si>
  <si>
    <t>0141120000</t>
  </si>
  <si>
    <t>0141220000</t>
  </si>
  <si>
    <t>0141520000</t>
  </si>
  <si>
    <t>0140320000</t>
  </si>
  <si>
    <t>0140820000</t>
  </si>
  <si>
    <t>0141420000</t>
  </si>
  <si>
    <t>Муниципальная программа «Социально-экономическое развитие Шалинского городского округа до 2023 года»</t>
  </si>
  <si>
    <t>Подпрограмма «Социальная поддержка и социальное обслуживание населения Шалинского городского округа до 2023 года»</t>
  </si>
  <si>
    <t>Подпрограмма «Обеспечение  общественной безопасности на территории Шалинского городского округа  до 2023 года»</t>
  </si>
  <si>
    <t>Муниципальная программа «Социально-экономическое развитие Шалинского городского  округа до 2023 года»</t>
  </si>
  <si>
    <t>Подпрограмма «Обеспечение  общественной безопасности на территории Шалинского городского округа до 2023 года»</t>
  </si>
  <si>
    <t xml:space="preserve">Подпрограмма «Экология и природные ресурсы Шалинского городского округа до 2023 года» </t>
  </si>
  <si>
    <t>Подпрограмма «Развитие транспорта, дорожного хозяйства, связи и информационных технологий Шалинского городского округа до 2023 года»</t>
  </si>
  <si>
    <t>Подпрограмма «Реализация основных направлений в строительном комплексе Шалинского  городского  округа до 2023 года»</t>
  </si>
  <si>
    <t>Муниципальная программа «Социально-экономическое  развитие Шалинского городского округа до 2023 года»</t>
  </si>
  <si>
    <t>Муниципальная программа «Развитие культуры в Шалинском городском округе до 2023 года»</t>
  </si>
  <si>
    <t>Подпрограмма «Развитие образования в сфере культуры и искусства в Шалинском городском округе до 2023 года»</t>
  </si>
  <si>
    <t>Подпрограмма «Развитие системы дополнительного образования в сфере физической культуры и спорта до 2023 года»</t>
  </si>
  <si>
    <t>Подпрограмма «Развитие физической культуры, спорта и молодежной политики в  Шалинском городском округе  до 2023 года»</t>
  </si>
  <si>
    <t>Подпрограмма «Обеспечение жильем молодых семей  на территории  Шалинского городского округа до 2023 года»</t>
  </si>
  <si>
    <t>Подпрограмма «Профилактика ВИЧ-инфекции на территории Шалинского городского округа до 2023 года»</t>
  </si>
  <si>
    <t>Подпрограмма «Профилактика наркомании и противодействие незаконному обороту наркотиков  на территории Шалинского городского  округа  до 2023 года»</t>
  </si>
  <si>
    <t>Подпрограмма «Профилактика туберкулеза на территории Шалинского городского округа до 2023 года»</t>
  </si>
  <si>
    <t>Муниципальная программа «Развитие системы  образования Шалинского городского  округа до 2023 года»</t>
  </si>
  <si>
    <t>Подпрограмма «Развитие системы общего образования в Шалинском городском округе  до 2023 года»</t>
  </si>
  <si>
    <t>Муниципальная программа «Развитие системы образования Шалинского городского  округа  до 2023 года»</t>
  </si>
  <si>
    <t>Подпрограмма «Развитие системы общего образования в Шалинском городском округе до 2023 года»</t>
  </si>
  <si>
    <t>Подпрограмма «Развитие системы дополнительного образования, отдыха и оздоровления детей в Шалинском городском округе  до 2023 года»</t>
  </si>
  <si>
    <t>Муниципальная программа «Развитие системы  образования Шалинского городского округа до 2023 года»</t>
  </si>
  <si>
    <t>Подпрограмма «Развитие системы дополнительного образования, отдыха и оздоровления детей в Шалинском городском округе до 2023 года»</t>
  </si>
  <si>
    <t>Муниципальная программа «Развитие системы образования Шалинского городского  округа до 2023 года»</t>
  </si>
  <si>
    <t>Муниципальная программа  «Управление муниципальными финансами Шалинского городского округа до 2023 года»</t>
  </si>
  <si>
    <t>Подпрограмма «Развитие архивного дела на территории  Шалинского городского округа до 2023 года»</t>
  </si>
  <si>
    <t>Подпрограмма «Развитие  субъектов малого и среднего  предпринимательства в Шалинском городском округе до 2023 года»</t>
  </si>
  <si>
    <t>Подпрограмма «Развитие жилищно-коммунального хозяйства и повышение энергетической эффективности в Шалинском городском округе до 2023 года»</t>
  </si>
  <si>
    <t>Подпрограмма «Развитие системы дошкольного образования в Шалинском городском округе до 2023 года»</t>
  </si>
  <si>
    <t>0630545500</t>
  </si>
  <si>
    <t>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</si>
  <si>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Мероприятия по  развитию системы обеспечения вызова экстренных оперативных служб по единому номеру «112» на территории городского округа</t>
  </si>
  <si>
    <t>Поддержка инициатив и проектов детских и молодежных общественных объединений городского округа</t>
  </si>
  <si>
    <t>Организация и проведение военно-спортивных игр, военно-спортивных мероприятий</t>
  </si>
  <si>
    <t>Опубликование правовых актов и другой официальной информации органов местного самоуправления Шалинского городского округа</t>
  </si>
  <si>
    <t>Пенсионное обеспечение лиц, замещавших муниципальные должности на постоянной основе и должности муниципальной службы в органах местного самоуправления Шалинского городского округа</t>
  </si>
  <si>
    <t>Дополнительное профессиональное образование муниципальных служащих  и лиц, замещающих муниципальные должности в Шалинском городском округе</t>
  </si>
  <si>
    <t>Функционирование Правительства Российской Федерации, высших  исполнительных органов государственной власти субъектов Российской Федерации, местных администраций</t>
  </si>
  <si>
    <t>Подпрограмма «Развитие культуры и искусства в  Шалинском городском округе до 2023 года»</t>
  </si>
  <si>
    <t>Подпрограмма «Обеспечение реализации муниципальной программы «Развитие системы образования в Шалинском городском округе до 2023 года»»</t>
  </si>
  <si>
    <t>Осуществление государственных полномочий по составлению  (изменению) списков кандидатов в присяжные заседатели федеральных судов общей юрисдикции в Российской Федерации</t>
  </si>
  <si>
    <t xml:space="preserve">Осуществление государственного полномочия Свердловской области по определению перечня  должностных лиц, уполномоченных составлять протоколы об административных правонарушениях, предусмотренных законом Свердловской области </t>
  </si>
  <si>
    <t>Осуществление государственного полномочия Свердловской области по созданию административных комиссий</t>
  </si>
  <si>
    <t>Приведение в соответствие  с требованиями пожарной безопасности  и санитарного законодательства зданий и помещений, в которых размещаются муниципальные  общеобразовательные учреждения</t>
  </si>
  <si>
    <t>7000021002</t>
  </si>
  <si>
    <t>7000021004</t>
  </si>
  <si>
    <t>Оцифровка архивных документов</t>
  </si>
  <si>
    <t>01Л0120000</t>
  </si>
  <si>
    <t>Муниципальная программа «Формирование законопослушного поведения участников дорожного движения в Шалинском городском округе до 2024 года»</t>
  </si>
  <si>
    <t>Проведение мероприятий в рамках муниципальной программы «Формирование законопослушного поведения участников дорожного движения в Шалинском городском округе до 2024 года»</t>
  </si>
  <si>
    <t>0500120000</t>
  </si>
  <si>
    <t>0500000000</t>
  </si>
  <si>
    <t>Изготовление и размещение социальной рекламы по теме межнационального мира и согласия на территории Шалинского городского округа</t>
  </si>
  <si>
    <t>0150120000</t>
  </si>
  <si>
    <t>Межевание земельных участков</t>
  </si>
  <si>
    <t>0181920000</t>
  </si>
  <si>
    <t>Подпрограмма «Комплексное развитие сельских территорий              Шалинского городского округа до 2023  года»</t>
  </si>
  <si>
    <t>Улучшение жилищных условий граждан, проживающих на сельских территориях</t>
  </si>
  <si>
    <t>01Г01S0000</t>
  </si>
  <si>
    <t>01Д01S0000</t>
  </si>
  <si>
    <t>0650545500</t>
  </si>
  <si>
    <t>Реализация программ спортивной подготовки по видам спорта</t>
  </si>
  <si>
    <t>01Ф0320000</t>
  </si>
  <si>
    <t>Непрограммные направления деятельности</t>
  </si>
  <si>
    <t>Осуществление государственного полномочия Российской Федерации по предоставлению мер социальной поддержки по оплате жилого помещения и коммунальных услуг</t>
  </si>
  <si>
    <t>Предоставление региональной поддержки молодым семьям на улучшение жилищных условий</t>
  </si>
  <si>
    <t>Мероприятия по профилактике наркомании и противодействие незаконному обороту наркотиков на территории Шалинского городского округа</t>
  </si>
  <si>
    <t>01Ш0120000</t>
  </si>
  <si>
    <t>Приведение в соответствие  с требованиями пожарной безопасности  и санитарного законодательства зданий и помещений, в которых размещаются муниципальные   учреждения дополнительного образования</t>
  </si>
  <si>
    <t>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 в части обеспечения деятельности органов местного самоуправления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</si>
  <si>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 учреждениях в части финансирования расходов на учебные пособия, технические средства обучения, расходные материалы и хозяйственные нужды (за исключением расходов на содержание зданий и коммунальных расходов)</t>
  </si>
  <si>
    <t>Организация предоставления общего образования и создание условий для содержания детей в муниципальных бюджетных  учреждениях</t>
  </si>
  <si>
    <t>Организация предоставления общего образования и создание условий для содержания детей в муниципальных бюджетных учреждениях</t>
  </si>
  <si>
    <t>Приобретение оборудования  для организаций и учреждений, осуществляющих патриотическое воспитание граждан</t>
  </si>
  <si>
    <t xml:space="preserve">Участие  команд городского округа в областных и всероссийских соревнованиях </t>
  </si>
  <si>
    <t>0161220000</t>
  </si>
  <si>
    <t>Создание резерва материально-технических ресурсов для ликвидации чрезвычайных ситуаций</t>
  </si>
  <si>
    <t>Взносы на капитальный ремонт многоквартирных домов</t>
  </si>
  <si>
    <t>Обеспечение мероприятий по развитию материально-технической базы муниципальных учреждений для занятий физической культурой и спортом</t>
  </si>
  <si>
    <t>Мероприятия по профилактике правонарушений</t>
  </si>
  <si>
    <t xml:space="preserve">Пенсионное обеспечение </t>
  </si>
  <si>
    <t>1001</t>
  </si>
  <si>
    <t>013Р5S8Г00</t>
  </si>
  <si>
    <t>0620220000</t>
  </si>
  <si>
    <t>Иные бюджетные ассигнования</t>
  </si>
  <si>
    <t>Закупка товаров, работ и услуг для обеспечения государственных (муниципальных) нужд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</si>
  <si>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</si>
  <si>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</si>
  <si>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</si>
  <si>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 xml:space="preserve">Приложение  7
к решению Думы Шалинского
городского округа  
от .12.2020 года № 
</t>
  </si>
  <si>
    <t>Ведомственная структура расходов бюджета Шалинского городского округа на плановый период 2022 и 2023  годов</t>
  </si>
  <si>
    <t>Сумма                    на 2022 год,         в тыс.руб.</t>
  </si>
  <si>
    <t>Сумма                 на 2023 год,         в тыс.руб.</t>
  </si>
  <si>
    <t>Гражданская оборона</t>
  </si>
  <si>
    <t>Другие вопросы в области охраны окружающей среды</t>
  </si>
  <si>
    <t>Ликвидация несанкционированных свалок</t>
  </si>
  <si>
    <t>0605</t>
  </si>
  <si>
    <t>0171420000</t>
  </si>
  <si>
    <t>Осуществление ремонтных работ в дополнительном помещении архивохранилища</t>
  </si>
  <si>
    <t>01Л0320000</t>
  </si>
  <si>
    <t>Приобретение товарно-материальных ценностей и оборудования за счет средств местного бюджета</t>
  </si>
  <si>
    <t>01Л0420000</t>
  </si>
  <si>
    <t>Подготовка технической документации на объекты недвижимости для постановки на кадастровый учет и регистрации права собственности за городским округом, снятие объектов недвижимости  с кадастрового учета и прекращение права собственности за городским округом</t>
  </si>
  <si>
    <t>7000020011</t>
  </si>
  <si>
    <t>7000020021</t>
  </si>
  <si>
    <t>7000054690</t>
  </si>
  <si>
    <t>Поддержание  в состоянии постоянной готовности к использованию систем оповещения населения об опасностях, возникающих при ведении военных действий  или действий в чрезвычайных ситуациях</t>
  </si>
  <si>
    <t>Защита населения и территории от чрезвычайных ситуаций природного и техногенного характера,  пожарная безопасность</t>
  </si>
  <si>
    <t>Устройство, очистка и обслуживание пожарных водоемов</t>
  </si>
  <si>
    <t>0140420000</t>
  </si>
  <si>
    <t>Разработка и издание справочных материалов для мигрантов, находящихся на территории Шалинского городского округа</t>
  </si>
  <si>
    <t>Содержание автомобильных дорог общего пользования  местного значения за счет средств Дорожного фонда</t>
  </si>
  <si>
    <t>Приобретение и установка  дорожных знаков</t>
  </si>
  <si>
    <t>Ремонт автомобильных дорог общего пользования  местного значения за счет средств Дорожного фонда</t>
  </si>
  <si>
    <t>Подготовка проектов планировки и межевания для строительства малоэтажной жилой застройки</t>
  </si>
  <si>
    <t>Мероприятия по проведению работ по описанию местоположения границ территориальных зон и населенных пунктов, расположенных на территории Свердловской области, внесение в Единый государственный реестр недвижимости сведений о границах территориальных зон и населенных пунктов, расположенных на территории Свердловской области, выполнение комплексных кадастровых работ за счет средств местного бюджета</t>
  </si>
  <si>
    <t>0182120000</t>
  </si>
  <si>
    <t>0182220000</t>
  </si>
  <si>
    <t>Капитальные вложения в объекты государственной (муниципальной) собственности</t>
  </si>
  <si>
    <t>Подготовка проекта внесения изменений в документы территориального планирования и правила землепользования и застройки Шалинского городского округа</t>
  </si>
  <si>
    <t>01825S0000</t>
  </si>
  <si>
    <t>Подпрограмма «Развитие жилищно-коммунального хозяйства и повышение энергетической эффективности в Шалинском городском округе до  2023 года»</t>
  </si>
  <si>
    <t>Переселение граждан из жилых помещений, признанных непригодными для проживания</t>
  </si>
  <si>
    <t>Предоставление гражданам жилых помещений в соответствиии с решениями суда</t>
  </si>
  <si>
    <t>7000023030</t>
  </si>
  <si>
    <t>Приобретение и монтаж водогрейных котлов с дополнительным оборудованием для комплектации</t>
  </si>
  <si>
    <t>01Ж2720000</t>
  </si>
  <si>
    <t>Приобретение, установка контейнеров, урн, изготовление, установка и содержание контейнерных площадок, ремонт контейнеров и контейнерных площадок, урн</t>
  </si>
  <si>
    <t>01Ж1620000</t>
  </si>
  <si>
    <t>Обустройство  источников  нецентрализованного водоснабжения</t>
  </si>
  <si>
    <t>Приведение с требованиями пожарной безопасности  и санитарного законодательства зданий и помещений, в которых размещаются муниципальные учреждения дополнительного образования</t>
  </si>
  <si>
    <t>01301S8П01</t>
  </si>
  <si>
    <t>Участие молодежи в областных мероприятиях</t>
  </si>
  <si>
    <t>0130320001</t>
  </si>
  <si>
    <t>01307S8701</t>
  </si>
  <si>
    <t>Подпрограмма «Предоставление региональной поддержки молодым семьям на улучшение жилищных условий на территории Шалинского городского округа до 2023 года"</t>
  </si>
  <si>
    <t>Проведение спортивных мероприятий в городском округе  среди учащихся общеобразовательных учреждений м взрослого населения по видам спорта</t>
  </si>
  <si>
    <t>01310S0000</t>
  </si>
  <si>
    <t>06303S5600</t>
  </si>
  <si>
    <t>Обеспечение деятельности муниципальных органов</t>
  </si>
  <si>
    <t>Шалинская районная территориальная избирательная комиссия</t>
  </si>
  <si>
    <t>Обеспечение проведения выборов и референдумов</t>
  </si>
  <si>
    <t>0107</t>
  </si>
  <si>
    <t>Непрограммные направления расходов</t>
  </si>
  <si>
    <t>Подготовка и проведение муниципальных выборов</t>
  </si>
  <si>
    <t>7000020005</t>
  </si>
  <si>
    <t>Наименование главного распорядителя бюджетных средств, раздела, подраздела, целевой статьи или  вида расходов</t>
  </si>
  <si>
    <t>Муниципальная программа «Развитие кадровой политики в системе муниципального управления Шалинского городского округа до 2023 года»</t>
  </si>
  <si>
    <t>Расходы, на реализацию проектов инициативного бюджетирования</t>
  </si>
  <si>
    <t>Номер стро- ки</t>
  </si>
  <si>
    <t xml:space="preserve">Код глав-   ного распо-  ряди-теля </t>
  </si>
  <si>
    <t xml:space="preserve">Код раздела, подраз-дела </t>
  </si>
  <si>
    <t>Код вида расхо- дов</t>
  </si>
  <si>
    <t>0160220000</t>
  </si>
  <si>
    <t>01808S3600</t>
  </si>
  <si>
    <t>01815S3800</t>
  </si>
  <si>
    <t>01Ж32S2500</t>
  </si>
  <si>
    <t>Строительство и ремонт тепловых сетей, котельных, выполнение строительно-монтажных работ по устройству контура заземления котельных</t>
  </si>
  <si>
    <t xml:space="preserve">Осуществление мероприятий по обеспечению организации отдыха детей в каникулярное время, включая мероприятия по обеспечению безопастности их жизни и здоровья  </t>
  </si>
  <si>
    <t>01Р01S9500</t>
  </si>
  <si>
    <t>Мероприятия по поэтапному внедрению Всероссийского физкультурно-оздоровительного комплекса «Готов к труду и обороне» (ГТО)</t>
  </si>
  <si>
    <t>Создание спортивных площадок (оснащение спотивным оборудованием) для занятий уличной гимнастикой</t>
  </si>
  <si>
    <t>0170620000</t>
  </si>
  <si>
    <t>0620420001</t>
  </si>
  <si>
    <t xml:space="preserve">Ремонт автомобильных дорог общего пользования  местного значения </t>
  </si>
  <si>
    <t>0160320000</t>
  </si>
  <si>
    <t>0200</t>
  </si>
  <si>
    <t>Разработка проектно-сметной документации, выполнение  комплексных инженерных изысканий и проведение ее государственной экспертизы по строительству очистных сооружений в пгт.Шаля</t>
  </si>
  <si>
    <t xml:space="preserve">Разработка проектно-сметной документации, выполнение  комплексных инженерных изысканий и проведение ее государственной экспертизы на работы по газификации пгт.Шаля </t>
  </si>
  <si>
    <t>Уборка мусора и несанкционированных свалок</t>
  </si>
  <si>
    <t>0200120000</t>
  </si>
  <si>
    <t>Осуществление государственных полномочий Российской Федерации,переданных для осуществления органам государственной власти Свердловской области, по подготовке и проведению Всероссийской переписи населения</t>
  </si>
</sst>
</file>

<file path=xl/styles.xml><?xml version="1.0" encoding="utf-8"?>
<styleSheet xmlns="http://schemas.openxmlformats.org/spreadsheetml/2006/main">
  <numFmts count="2">
    <numFmt numFmtId="164" formatCode="0.0"/>
    <numFmt numFmtId="165" formatCode="0.00000"/>
  </numFmts>
  <fonts count="36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10"/>
      <color rgb="FF000000"/>
      <name val="Arial Cyr"/>
      <family val="2"/>
    </font>
    <font>
      <sz val="11"/>
      <name val="Calibri"/>
      <family val="2"/>
      <scheme val="minor"/>
    </font>
    <font>
      <sz val="11"/>
      <color theme="1"/>
      <name val="Liberation Serif"/>
      <family val="1"/>
      <charset val="204"/>
    </font>
    <font>
      <sz val="11"/>
      <color rgb="FF000000"/>
      <name val="Liberation Serif"/>
      <family val="1"/>
      <charset val="204"/>
    </font>
    <font>
      <sz val="10"/>
      <color theme="1"/>
      <name val="Liberation Serif"/>
      <family val="1"/>
      <charset val="204"/>
    </font>
    <font>
      <b/>
      <sz val="12"/>
      <color theme="1"/>
      <name val="Liberation Serif"/>
      <family val="1"/>
      <charset val="204"/>
    </font>
    <font>
      <b/>
      <sz val="10"/>
      <color theme="1"/>
      <name val="Liberation Serif"/>
      <family val="1"/>
      <charset val="204"/>
    </font>
    <font>
      <b/>
      <sz val="11"/>
      <color theme="1"/>
      <name val="Liberation Serif"/>
      <family val="1"/>
      <charset val="204"/>
    </font>
    <font>
      <sz val="11"/>
      <name val="Liberation Serif"/>
      <family val="1"/>
      <charset val="204"/>
    </font>
    <font>
      <b/>
      <i/>
      <sz val="11"/>
      <color theme="1"/>
      <name val="Liberation Serif"/>
      <family val="1"/>
      <charset val="204"/>
    </font>
    <font>
      <i/>
      <sz val="11"/>
      <color theme="1"/>
      <name val="Liberation Serif"/>
      <family val="1"/>
      <charset val="204"/>
    </font>
    <font>
      <sz val="11"/>
      <color indexed="8"/>
      <name val="Liberation Serif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rgb="FFBFC5D2"/>
      </bottom>
      <diagonal/>
    </border>
  </borders>
  <cellStyleXfs count="48">
    <xf numFmtId="0" fontId="0" fillId="0" borderId="0"/>
    <xf numFmtId="0" fontId="2" fillId="0" borderId="0" applyNumberFormat="0" applyFill="0" applyBorder="0" applyAlignment="0" applyProtection="0"/>
    <xf numFmtId="0" fontId="3" fillId="0" borderId="5" applyNumberFormat="0" applyFill="0" applyAlignment="0" applyProtection="0"/>
    <xf numFmtId="0" fontId="4" fillId="0" borderId="6" applyNumberFormat="0" applyFill="0" applyAlignment="0" applyProtection="0"/>
    <xf numFmtId="0" fontId="5" fillId="0" borderId="7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8" applyNumberFormat="0" applyAlignment="0" applyProtection="0"/>
    <xf numFmtId="0" fontId="10" fillId="6" borderId="9" applyNumberFormat="0" applyAlignment="0" applyProtection="0"/>
    <xf numFmtId="0" fontId="11" fillId="6" borderId="8" applyNumberFormat="0" applyAlignment="0" applyProtection="0"/>
    <xf numFmtId="0" fontId="12" fillId="0" borderId="10" applyNumberFormat="0" applyFill="0" applyAlignment="0" applyProtection="0"/>
    <xf numFmtId="0" fontId="13" fillId="7" borderId="11" applyNumberFormat="0" applyAlignment="0" applyProtection="0"/>
    <xf numFmtId="0" fontId="14" fillId="0" borderId="0" applyNumberFormat="0" applyFill="0" applyBorder="0" applyAlignment="0" applyProtection="0"/>
    <xf numFmtId="0" fontId="1" fillId="8" borderId="12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13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33" borderId="0"/>
    <xf numFmtId="0" fontId="19" fillId="33" borderId="0"/>
    <xf numFmtId="0" fontId="19" fillId="33" borderId="0"/>
    <xf numFmtId="0" fontId="19" fillId="33" borderId="0"/>
    <xf numFmtId="0" fontId="20" fillId="0" borderId="14">
      <alignment vertical="top" wrapText="1"/>
    </xf>
    <xf numFmtId="0" fontId="21" fillId="0" borderId="0"/>
  </cellStyleXfs>
  <cellXfs count="147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49" fontId="0" fillId="0" borderId="0" xfId="0" applyNumberFormat="1" applyAlignment="1">
      <alignment horizontal="left"/>
    </xf>
    <xf numFmtId="49" fontId="0" fillId="0" borderId="0" xfId="0" applyNumberFormat="1" applyAlignment="1">
      <alignment horizontal="center"/>
    </xf>
    <xf numFmtId="0" fontId="0" fillId="0" borderId="0" xfId="0" applyAlignment="1"/>
    <xf numFmtId="164" fontId="0" fillId="0" borderId="0" xfId="0" applyNumberFormat="1" applyAlignment="1">
      <alignment horizontal="left"/>
    </xf>
    <xf numFmtId="165" fontId="0" fillId="0" borderId="0" xfId="0" applyNumberFormat="1"/>
    <xf numFmtId="165" fontId="0" fillId="0" borderId="0" xfId="0" applyNumberFormat="1" applyFont="1"/>
    <xf numFmtId="0" fontId="22" fillId="0" borderId="1" xfId="0" applyFont="1" applyBorder="1" applyAlignment="1">
      <alignment vertical="top" wrapText="1"/>
    </xf>
    <xf numFmtId="49" fontId="23" fillId="0" borderId="1" xfId="0" applyNumberFormat="1" applyFont="1" applyBorder="1" applyAlignment="1">
      <alignment vertical="top" wrapText="1"/>
    </xf>
    <xf numFmtId="0" fontId="22" fillId="0" borderId="1" xfId="0" applyFont="1" applyBorder="1" applyAlignment="1">
      <alignment horizontal="left" vertical="top" wrapText="1"/>
    </xf>
    <xf numFmtId="0" fontId="22" fillId="0" borderId="17" xfId="0" applyFont="1" applyBorder="1" applyAlignment="1">
      <alignment horizontal="left" vertical="top" wrapText="1"/>
    </xf>
    <xf numFmtId="0" fontId="22" fillId="0" borderId="2" xfId="0" applyFont="1" applyBorder="1" applyAlignment="1">
      <alignment vertical="top" wrapText="1"/>
    </xf>
    <xf numFmtId="0" fontId="22" fillId="0" borderId="1" xfId="0" applyFont="1" applyBorder="1" applyAlignment="1">
      <alignment horizontal="justify" vertical="top" wrapText="1"/>
    </xf>
    <xf numFmtId="0" fontId="22" fillId="34" borderId="1" xfId="0" applyFont="1" applyFill="1" applyBorder="1" applyAlignment="1">
      <alignment horizontal="left" vertical="top" wrapText="1"/>
    </xf>
    <xf numFmtId="0" fontId="23" fillId="0" borderId="14" xfId="0" applyNumberFormat="1" applyFont="1" applyBorder="1" applyAlignment="1" applyProtection="1">
      <alignment vertical="top" wrapText="1"/>
    </xf>
    <xf numFmtId="0" fontId="22" fillId="0" borderId="0" xfId="0" applyFont="1" applyAlignment="1">
      <alignment horizontal="left"/>
    </xf>
    <xf numFmtId="0" fontId="22" fillId="0" borderId="0" xfId="0" applyFont="1" applyAlignment="1"/>
    <xf numFmtId="49" fontId="22" fillId="0" borderId="0" xfId="0" applyNumberFormat="1" applyFont="1" applyAlignment="1">
      <alignment horizontal="left"/>
    </xf>
    <xf numFmtId="49" fontId="22" fillId="0" borderId="0" xfId="0" applyNumberFormat="1" applyFont="1" applyAlignment="1">
      <alignment horizontal="center"/>
    </xf>
    <xf numFmtId="49" fontId="22" fillId="0" borderId="0" xfId="0" applyNumberFormat="1" applyFont="1" applyAlignment="1">
      <alignment horizontal="center" vertical="top" wrapText="1"/>
    </xf>
    <xf numFmtId="0" fontId="22" fillId="0" borderId="0" xfId="0" applyFont="1" applyAlignment="1">
      <alignment horizontal="center" vertical="top" wrapText="1"/>
    </xf>
    <xf numFmtId="164" fontId="22" fillId="0" borderId="0" xfId="0" applyNumberFormat="1" applyFont="1" applyAlignment="1">
      <alignment horizontal="left"/>
    </xf>
    <xf numFmtId="0" fontId="26" fillId="0" borderId="1" xfId="0" applyFont="1" applyBorder="1" applyAlignment="1">
      <alignment horizontal="center" vertical="top" wrapText="1"/>
    </xf>
    <xf numFmtId="49" fontId="26" fillId="0" borderId="1" xfId="0" applyNumberFormat="1" applyFont="1" applyBorder="1" applyAlignment="1">
      <alignment horizontal="center" vertical="top" wrapText="1"/>
    </xf>
    <xf numFmtId="164" fontId="26" fillId="0" borderId="1" xfId="0" applyNumberFormat="1" applyFont="1" applyFill="1" applyBorder="1" applyAlignment="1">
      <alignment horizontal="center" vertical="top" wrapText="1"/>
    </xf>
    <xf numFmtId="0" fontId="24" fillId="0" borderId="1" xfId="0" applyFont="1" applyBorder="1" applyAlignment="1">
      <alignment horizontal="center" vertical="top" wrapText="1"/>
    </xf>
    <xf numFmtId="49" fontId="24" fillId="0" borderId="1" xfId="0" applyNumberFormat="1" applyFont="1" applyBorder="1" applyAlignment="1">
      <alignment horizontal="center" vertical="top" wrapText="1"/>
    </xf>
    <xf numFmtId="1" fontId="24" fillId="0" borderId="1" xfId="0" applyNumberFormat="1" applyFont="1" applyBorder="1" applyAlignment="1">
      <alignment horizontal="center" vertical="top" wrapText="1"/>
    </xf>
    <xf numFmtId="0" fontId="27" fillId="0" borderId="1" xfId="0" applyFont="1" applyBorder="1" applyAlignment="1">
      <alignment wrapText="1"/>
    </xf>
    <xf numFmtId="0" fontId="27" fillId="0" borderId="1" xfId="0" applyFont="1" applyBorder="1" applyAlignment="1">
      <alignment horizontal="left" vertical="top" wrapText="1"/>
    </xf>
    <xf numFmtId="49" fontId="27" fillId="0" borderId="1" xfId="0" applyNumberFormat="1" applyFont="1" applyBorder="1" applyAlignment="1">
      <alignment horizontal="center" vertical="top" wrapText="1"/>
    </xf>
    <xf numFmtId="0" fontId="27" fillId="0" borderId="1" xfId="0" applyFont="1" applyBorder="1" applyAlignment="1">
      <alignment horizontal="center" vertical="top" wrapText="1"/>
    </xf>
    <xf numFmtId="165" fontId="27" fillId="0" borderId="1" xfId="0" applyNumberFormat="1" applyFont="1" applyBorder="1" applyAlignment="1">
      <alignment horizontal="left" vertical="top" wrapText="1"/>
    </xf>
    <xf numFmtId="0" fontId="22" fillId="0" borderId="1" xfId="0" applyFont="1" applyBorder="1" applyAlignment="1">
      <alignment wrapText="1"/>
    </xf>
    <xf numFmtId="49" fontId="22" fillId="0" borderId="1" xfId="0" applyNumberFormat="1" applyFont="1" applyBorder="1" applyAlignment="1">
      <alignment horizontal="center" vertical="top" wrapText="1"/>
    </xf>
    <xf numFmtId="165" fontId="22" fillId="0" borderId="1" xfId="0" applyNumberFormat="1" applyFont="1" applyBorder="1" applyAlignment="1">
      <alignment horizontal="left" vertical="top" wrapText="1"/>
    </xf>
    <xf numFmtId="165" fontId="22" fillId="34" borderId="1" xfId="0" applyNumberFormat="1" applyFont="1" applyFill="1" applyBorder="1" applyAlignment="1">
      <alignment horizontal="left" vertical="top" wrapText="1"/>
    </xf>
    <xf numFmtId="49" fontId="22" fillId="34" borderId="1" xfId="0" applyNumberFormat="1" applyFont="1" applyFill="1" applyBorder="1" applyAlignment="1">
      <alignment horizontal="left" vertical="top" wrapText="1"/>
    </xf>
    <xf numFmtId="0" fontId="22" fillId="0" borderId="1" xfId="0" applyFont="1" applyBorder="1" applyAlignment="1">
      <alignment horizontal="center" vertical="top" wrapText="1"/>
    </xf>
    <xf numFmtId="0" fontId="28" fillId="0" borderId="1" xfId="0" applyFont="1" applyBorder="1" applyAlignment="1">
      <alignment horizontal="left" vertical="top" wrapText="1"/>
    </xf>
    <xf numFmtId="49" fontId="22" fillId="0" borderId="4" xfId="0" applyNumberFormat="1" applyFont="1" applyBorder="1" applyAlignment="1">
      <alignment horizontal="center" vertical="top" wrapText="1"/>
    </xf>
    <xf numFmtId="0" fontId="22" fillId="0" borderId="4" xfId="0" applyFont="1" applyBorder="1" applyAlignment="1">
      <alignment horizontal="center" vertical="top" wrapText="1"/>
    </xf>
    <xf numFmtId="0" fontId="22" fillId="0" borderId="4" xfId="0" applyFont="1" applyBorder="1" applyAlignment="1">
      <alignment horizontal="left" vertical="top" wrapText="1"/>
    </xf>
    <xf numFmtId="165" fontId="28" fillId="34" borderId="1" xfId="0" applyNumberFormat="1" applyFont="1" applyFill="1" applyBorder="1" applyAlignment="1">
      <alignment horizontal="left" vertical="top" wrapText="1"/>
    </xf>
    <xf numFmtId="165" fontId="28" fillId="34" borderId="15" xfId="0" applyNumberFormat="1" applyFont="1" applyFill="1" applyBorder="1" applyAlignment="1">
      <alignment horizontal="left" vertical="top" wrapText="1"/>
    </xf>
    <xf numFmtId="0" fontId="22" fillId="34" borderId="4" xfId="0" applyFont="1" applyFill="1" applyBorder="1" applyAlignment="1">
      <alignment horizontal="left" vertical="top" wrapText="1"/>
    </xf>
    <xf numFmtId="49" fontId="22" fillId="34" borderId="4" xfId="0" applyNumberFormat="1" applyFont="1" applyFill="1" applyBorder="1" applyAlignment="1">
      <alignment horizontal="center" vertical="top" wrapText="1"/>
    </xf>
    <xf numFmtId="0" fontId="22" fillId="34" borderId="4" xfId="0" applyFont="1" applyFill="1" applyBorder="1" applyAlignment="1">
      <alignment horizontal="center" vertical="top" wrapText="1"/>
    </xf>
    <xf numFmtId="49" fontId="22" fillId="34" borderId="4" xfId="0" applyNumberFormat="1" applyFont="1" applyFill="1" applyBorder="1" applyAlignment="1">
      <alignment horizontal="left" vertical="top" wrapText="1"/>
    </xf>
    <xf numFmtId="49" fontId="22" fillId="34" borderId="1" xfId="0" applyNumberFormat="1" applyFont="1" applyFill="1" applyBorder="1" applyAlignment="1">
      <alignment horizontal="center" vertical="top" wrapText="1"/>
    </xf>
    <xf numFmtId="0" fontId="28" fillId="0" borderId="1" xfId="0" applyFont="1" applyFill="1" applyBorder="1" applyAlignment="1">
      <alignment horizontal="left" vertical="top" wrapText="1"/>
    </xf>
    <xf numFmtId="0" fontId="29" fillId="34" borderId="4" xfId="0" applyFont="1" applyFill="1" applyBorder="1" applyAlignment="1">
      <alignment horizontal="center" vertical="top" wrapText="1"/>
    </xf>
    <xf numFmtId="0" fontId="22" fillId="34" borderId="4" xfId="0" applyFont="1" applyFill="1" applyBorder="1" applyAlignment="1">
      <alignment wrapText="1"/>
    </xf>
    <xf numFmtId="0" fontId="30" fillId="34" borderId="1" xfId="0" applyFont="1" applyFill="1" applyBorder="1" applyAlignment="1">
      <alignment horizontal="left" vertical="top" wrapText="1"/>
    </xf>
    <xf numFmtId="165" fontId="22" fillId="0" borderId="1" xfId="0" applyNumberFormat="1" applyFont="1" applyFill="1" applyBorder="1" applyAlignment="1">
      <alignment horizontal="left" vertical="top" wrapText="1"/>
    </xf>
    <xf numFmtId="0" fontId="22" fillId="0" borderId="1" xfId="0" applyFont="1" applyFill="1" applyBorder="1" applyAlignment="1">
      <alignment horizontal="left" vertical="top" wrapText="1"/>
    </xf>
    <xf numFmtId="0" fontId="27" fillId="34" borderId="4" xfId="0" applyFont="1" applyFill="1" applyBorder="1" applyAlignment="1">
      <alignment horizontal="center" vertical="top" wrapText="1"/>
    </xf>
    <xf numFmtId="0" fontId="30" fillId="34" borderId="4" xfId="0" applyFont="1" applyFill="1" applyBorder="1" applyAlignment="1">
      <alignment horizontal="center" vertical="top" wrapText="1"/>
    </xf>
    <xf numFmtId="0" fontId="22" fillId="34" borderId="1" xfId="0" applyFont="1" applyFill="1" applyBorder="1" applyAlignment="1">
      <alignment vertical="top" wrapText="1"/>
    </xf>
    <xf numFmtId="0" fontId="22" fillId="0" borderId="4" xfId="0" applyFont="1" applyFill="1" applyBorder="1" applyAlignment="1">
      <alignment horizontal="left" vertical="top" wrapText="1"/>
    </xf>
    <xf numFmtId="0" fontId="22" fillId="0" borderId="4" xfId="0" applyFont="1" applyFill="1" applyBorder="1" applyAlignment="1">
      <alignment horizontal="center" vertical="top" wrapText="1"/>
    </xf>
    <xf numFmtId="0" fontId="22" fillId="0" borderId="3" xfId="0" applyFont="1" applyFill="1" applyBorder="1" applyAlignment="1">
      <alignment horizontal="left" vertical="top" wrapText="1"/>
    </xf>
    <xf numFmtId="49" fontId="27" fillId="34" borderId="1" xfId="0" applyNumberFormat="1" applyFont="1" applyFill="1" applyBorder="1" applyAlignment="1">
      <alignment horizontal="left" vertical="top" wrapText="1"/>
    </xf>
    <xf numFmtId="0" fontId="29" fillId="34" borderId="1" xfId="0" applyFont="1" applyFill="1" applyBorder="1" applyAlignment="1">
      <alignment horizontal="left" vertical="top" wrapText="1"/>
    </xf>
    <xf numFmtId="49" fontId="28" fillId="34" borderId="1" xfId="0" applyNumberFormat="1" applyFont="1" applyFill="1" applyBorder="1" applyAlignment="1">
      <alignment horizontal="center" vertical="top" wrapText="1"/>
    </xf>
    <xf numFmtId="49" fontId="22" fillId="0" borderId="1" xfId="0" applyNumberFormat="1" applyFont="1" applyFill="1" applyBorder="1" applyAlignment="1">
      <alignment horizontal="center" vertical="top" wrapText="1"/>
    </xf>
    <xf numFmtId="49" fontId="22" fillId="0" borderId="1" xfId="0" applyNumberFormat="1" applyFont="1" applyFill="1" applyBorder="1" applyAlignment="1">
      <alignment horizontal="left" vertical="top" wrapText="1"/>
    </xf>
    <xf numFmtId="0" fontId="22" fillId="0" borderId="4" xfId="0" applyFont="1" applyFill="1" applyBorder="1" applyAlignment="1">
      <alignment wrapText="1"/>
    </xf>
    <xf numFmtId="49" fontId="22" fillId="0" borderId="4" xfId="0" applyNumberFormat="1" applyFont="1" applyFill="1" applyBorder="1" applyAlignment="1">
      <alignment horizontal="center" vertical="top" wrapText="1"/>
    </xf>
    <xf numFmtId="165" fontId="22" fillId="0" borderId="4" xfId="0" applyNumberFormat="1" applyFont="1" applyFill="1" applyBorder="1" applyAlignment="1">
      <alignment horizontal="left" vertical="top" wrapText="1"/>
    </xf>
    <xf numFmtId="49" fontId="27" fillId="0" borderId="4" xfId="0" applyNumberFormat="1" applyFont="1" applyFill="1" applyBorder="1" applyAlignment="1">
      <alignment horizontal="center" vertical="top" wrapText="1"/>
    </xf>
    <xf numFmtId="0" fontId="27" fillId="0" borderId="4" xfId="0" applyFont="1" applyFill="1" applyBorder="1" applyAlignment="1">
      <alignment horizontal="center" vertical="top" wrapText="1"/>
    </xf>
    <xf numFmtId="49" fontId="29" fillId="0" borderId="4" xfId="0" applyNumberFormat="1" applyFont="1" applyFill="1" applyBorder="1" applyAlignment="1">
      <alignment horizontal="center" vertical="top" wrapText="1"/>
    </xf>
    <xf numFmtId="0" fontId="29" fillId="0" borderId="4" xfId="0" applyFont="1" applyFill="1" applyBorder="1" applyAlignment="1">
      <alignment horizontal="center" vertical="top" wrapText="1"/>
    </xf>
    <xf numFmtId="0" fontId="22" fillId="0" borderId="2" xfId="0" applyFont="1" applyFill="1" applyBorder="1" applyAlignment="1">
      <alignment horizontal="left" vertical="top" wrapText="1"/>
    </xf>
    <xf numFmtId="0" fontId="22" fillId="34" borderId="2" xfId="0" applyFont="1" applyFill="1" applyBorder="1" applyAlignment="1">
      <alignment horizontal="left" wrapText="1"/>
    </xf>
    <xf numFmtId="0" fontId="27" fillId="34" borderId="4" xfId="0" applyFont="1" applyFill="1" applyBorder="1" applyAlignment="1">
      <alignment horizontal="left" vertical="top" wrapText="1"/>
    </xf>
    <xf numFmtId="0" fontId="27" fillId="0" borderId="4" xfId="0" applyFont="1" applyFill="1" applyBorder="1" applyAlignment="1">
      <alignment horizontal="left" vertical="top" wrapText="1"/>
    </xf>
    <xf numFmtId="165" fontId="27" fillId="0" borderId="4" xfId="0" applyNumberFormat="1" applyFont="1" applyFill="1" applyBorder="1" applyAlignment="1">
      <alignment horizontal="left" vertical="top" wrapText="1"/>
    </xf>
    <xf numFmtId="0" fontId="22" fillId="0" borderId="1" xfId="0" applyFont="1" applyFill="1" applyBorder="1" applyAlignment="1">
      <alignment horizontal="center" vertical="top" wrapText="1"/>
    </xf>
    <xf numFmtId="0" fontId="22" fillId="0" borderId="2" xfId="0" applyFont="1" applyFill="1" applyBorder="1" applyAlignment="1">
      <alignment horizontal="center" vertical="top" wrapText="1"/>
    </xf>
    <xf numFmtId="0" fontId="27" fillId="0" borderId="1" xfId="0" applyFont="1" applyFill="1" applyBorder="1" applyAlignment="1">
      <alignment wrapText="1"/>
    </xf>
    <xf numFmtId="0" fontId="27" fillId="0" borderId="1" xfId="0" applyFont="1" applyFill="1" applyBorder="1" applyAlignment="1">
      <alignment horizontal="left" vertical="top" wrapText="1"/>
    </xf>
    <xf numFmtId="165" fontId="27" fillId="0" borderId="1" xfId="0" applyNumberFormat="1" applyFont="1" applyFill="1" applyBorder="1" applyAlignment="1">
      <alignment horizontal="left" vertical="top" wrapText="1"/>
    </xf>
    <xf numFmtId="0" fontId="27" fillId="0" borderId="4" xfId="0" applyFont="1" applyFill="1" applyBorder="1" applyAlignment="1">
      <alignment wrapText="1"/>
    </xf>
    <xf numFmtId="0" fontId="22" fillId="0" borderId="1" xfId="0" applyFont="1" applyFill="1" applyBorder="1" applyAlignment="1">
      <alignment wrapText="1"/>
    </xf>
    <xf numFmtId="49" fontId="27" fillId="0" borderId="1" xfId="0" applyNumberFormat="1" applyFont="1" applyFill="1" applyBorder="1" applyAlignment="1">
      <alignment horizontal="center" vertical="top" wrapText="1"/>
    </xf>
    <xf numFmtId="0" fontId="29" fillId="0" borderId="1" xfId="0" applyFont="1" applyFill="1" applyBorder="1" applyAlignment="1">
      <alignment horizontal="center" vertical="top" wrapText="1"/>
    </xf>
    <xf numFmtId="0" fontId="27" fillId="34" borderId="4" xfId="0" applyFont="1" applyFill="1" applyBorder="1" applyAlignment="1">
      <alignment wrapText="1"/>
    </xf>
    <xf numFmtId="165" fontId="27" fillId="34" borderId="4" xfId="0" applyNumberFormat="1" applyFont="1" applyFill="1" applyBorder="1" applyAlignment="1">
      <alignment horizontal="left" vertical="top" wrapText="1"/>
    </xf>
    <xf numFmtId="165" fontId="22" fillId="34" borderId="4" xfId="0" applyNumberFormat="1" applyFont="1" applyFill="1" applyBorder="1" applyAlignment="1">
      <alignment horizontal="left" vertical="top" wrapText="1"/>
    </xf>
    <xf numFmtId="0" fontId="29" fillId="34" borderId="1" xfId="0" applyFont="1" applyFill="1" applyBorder="1" applyAlignment="1">
      <alignment horizontal="center" vertical="top" wrapText="1"/>
    </xf>
    <xf numFmtId="0" fontId="22" fillId="34" borderId="1" xfId="0" applyFont="1" applyFill="1" applyBorder="1" applyAlignment="1">
      <alignment horizontal="center" vertical="top" wrapText="1"/>
    </xf>
    <xf numFmtId="0" fontId="27" fillId="34" borderId="1" xfId="0" applyFont="1" applyFill="1" applyBorder="1" applyAlignment="1">
      <alignment horizontal="left" vertical="top" wrapText="1"/>
    </xf>
    <xf numFmtId="0" fontId="30" fillId="34" borderId="1" xfId="0" applyFont="1" applyFill="1" applyBorder="1" applyAlignment="1">
      <alignment horizontal="center" vertical="top" wrapText="1"/>
    </xf>
    <xf numFmtId="0" fontId="28" fillId="34" borderId="1" xfId="0" applyFont="1" applyFill="1" applyBorder="1" applyAlignment="1">
      <alignment horizontal="center" vertical="top" wrapText="1"/>
    </xf>
    <xf numFmtId="0" fontId="22" fillId="0" borderId="1" xfId="0" applyFont="1" applyBorder="1" applyAlignment="1">
      <alignment vertical="top"/>
    </xf>
    <xf numFmtId="49" fontId="27" fillId="34" borderId="1" xfId="0" applyNumberFormat="1" applyFont="1" applyFill="1" applyBorder="1" applyAlignment="1">
      <alignment horizontal="center" vertical="top" wrapText="1"/>
    </xf>
    <xf numFmtId="0" fontId="27" fillId="34" borderId="1" xfId="0" applyFont="1" applyFill="1" applyBorder="1" applyAlignment="1">
      <alignment horizontal="center" vertical="top" wrapText="1"/>
    </xf>
    <xf numFmtId="0" fontId="29" fillId="0" borderId="4" xfId="0" applyFont="1" applyBorder="1" applyAlignment="1">
      <alignment horizontal="center" vertical="top" wrapText="1"/>
    </xf>
    <xf numFmtId="0" fontId="22" fillId="0" borderId="18" xfId="0" applyFont="1" applyBorder="1" applyAlignment="1">
      <alignment horizontal="left" vertical="top" wrapText="1"/>
    </xf>
    <xf numFmtId="0" fontId="22" fillId="0" borderId="19" xfId="0" applyFont="1" applyBorder="1" applyAlignment="1">
      <alignment horizontal="center" vertical="top" wrapText="1"/>
    </xf>
    <xf numFmtId="49" fontId="22" fillId="34" borderId="2" xfId="0" applyNumberFormat="1" applyFont="1" applyFill="1" applyBorder="1" applyAlignment="1">
      <alignment horizontal="center" vertical="top" wrapText="1"/>
    </xf>
    <xf numFmtId="0" fontId="28" fillId="34" borderId="14" xfId="42" applyFont="1" applyFill="1" applyBorder="1" applyAlignment="1">
      <alignment vertical="top" wrapText="1"/>
    </xf>
    <xf numFmtId="0" fontId="22" fillId="0" borderId="20" xfId="0" applyFont="1" applyFill="1" applyBorder="1" applyAlignment="1">
      <alignment horizontal="left" vertical="top" wrapText="1"/>
    </xf>
    <xf numFmtId="49" fontId="22" fillId="34" borderId="21" xfId="0" applyNumberFormat="1" applyFont="1" applyFill="1" applyBorder="1" applyAlignment="1">
      <alignment horizontal="center" vertical="top" wrapText="1"/>
    </xf>
    <xf numFmtId="0" fontId="28" fillId="34" borderId="22" xfId="0" applyFont="1" applyFill="1" applyBorder="1" applyAlignment="1">
      <alignment horizontal="left" vertical="top" wrapText="1"/>
    </xf>
    <xf numFmtId="0" fontId="28" fillId="0" borderId="2" xfId="0" applyFont="1" applyFill="1" applyBorder="1" applyAlignment="1">
      <alignment horizontal="left" vertical="top" wrapText="1"/>
    </xf>
    <xf numFmtId="0" fontId="22" fillId="0" borderId="0" xfId="0" applyFont="1" applyAlignment="1">
      <alignment vertical="top"/>
    </xf>
    <xf numFmtId="0" fontId="31" fillId="0" borderId="1" xfId="0" applyNumberFormat="1" applyFont="1" applyBorder="1" applyAlignment="1">
      <alignment wrapText="1"/>
    </xf>
    <xf numFmtId="0" fontId="31" fillId="34" borderId="1" xfId="0" applyNumberFormat="1" applyFont="1" applyFill="1" applyBorder="1" applyAlignment="1">
      <alignment vertical="top" wrapText="1"/>
    </xf>
    <xf numFmtId="0" fontId="32" fillId="0" borderId="1" xfId="0" applyFont="1" applyBorder="1" applyAlignment="1">
      <alignment horizontal="left" vertical="top" wrapText="1"/>
    </xf>
    <xf numFmtId="49" fontId="33" fillId="0" borderId="1" xfId="0" applyNumberFormat="1" applyFont="1" applyBorder="1" applyAlignment="1">
      <alignment horizontal="center" vertical="top" wrapText="1"/>
    </xf>
    <xf numFmtId="0" fontId="33" fillId="0" borderId="1" xfId="0" applyFont="1" applyBorder="1" applyAlignment="1">
      <alignment horizontal="center" vertical="top" wrapText="1"/>
    </xf>
    <xf numFmtId="165" fontId="32" fillId="0" borderId="1" xfId="0" applyNumberFormat="1" applyFont="1" applyBorder="1" applyAlignment="1">
      <alignment horizontal="left" vertical="top" wrapText="1"/>
    </xf>
    <xf numFmtId="0" fontId="33" fillId="0" borderId="1" xfId="0" applyFont="1" applyBorder="1" applyAlignment="1">
      <alignment wrapText="1"/>
    </xf>
    <xf numFmtId="165" fontId="33" fillId="0" borderId="1" xfId="0" applyNumberFormat="1" applyFont="1" applyBorder="1" applyAlignment="1">
      <alignment horizontal="left" vertical="top" wrapText="1"/>
    </xf>
    <xf numFmtId="0" fontId="33" fillId="34" borderId="1" xfId="0" applyFont="1" applyFill="1" applyBorder="1" applyAlignment="1">
      <alignment horizontal="left" vertical="top" wrapText="1"/>
    </xf>
    <xf numFmtId="49" fontId="33" fillId="0" borderId="4" xfId="0" applyNumberFormat="1" applyFont="1" applyBorder="1" applyAlignment="1">
      <alignment horizontal="left" vertical="top" wrapText="1"/>
    </xf>
    <xf numFmtId="49" fontId="33" fillId="34" borderId="1" xfId="0" applyNumberFormat="1" applyFont="1" applyFill="1" applyBorder="1" applyAlignment="1">
      <alignment horizontal="left" vertical="top" wrapText="1"/>
    </xf>
    <xf numFmtId="0" fontId="28" fillId="34" borderId="1" xfId="0" applyFont="1" applyFill="1" applyBorder="1" applyAlignment="1">
      <alignment horizontal="left" vertical="top" wrapText="1"/>
    </xf>
    <xf numFmtId="0" fontId="28" fillId="34" borderId="1" xfId="47" applyFont="1" applyFill="1" applyBorder="1" applyAlignment="1">
      <alignment horizontal="left" vertical="top" wrapText="1"/>
    </xf>
    <xf numFmtId="0" fontId="28" fillId="34" borderId="1" xfId="0" applyFont="1" applyFill="1" applyBorder="1" applyAlignment="1">
      <alignment horizontal="justify" vertical="top" wrapText="1"/>
    </xf>
    <xf numFmtId="0" fontId="28" fillId="34" borderId="4" xfId="0" applyFont="1" applyFill="1" applyBorder="1" applyAlignment="1">
      <alignment horizontal="left" vertical="top" wrapText="1"/>
    </xf>
    <xf numFmtId="49" fontId="28" fillId="34" borderId="4" xfId="0" applyNumberFormat="1" applyFont="1" applyFill="1" applyBorder="1" applyAlignment="1">
      <alignment horizontal="center" vertical="top" wrapText="1"/>
    </xf>
    <xf numFmtId="49" fontId="28" fillId="34" borderId="1" xfId="0" applyNumberFormat="1" applyFont="1" applyFill="1" applyBorder="1" applyAlignment="1">
      <alignment horizontal="left" vertical="top" wrapText="1"/>
    </xf>
    <xf numFmtId="165" fontId="34" fillId="0" borderId="0" xfId="0" applyNumberFormat="1" applyFont="1"/>
    <xf numFmtId="0" fontId="34" fillId="0" borderId="0" xfId="0" applyFont="1"/>
    <xf numFmtId="0" fontId="28" fillId="0" borderId="1" xfId="0" applyFont="1" applyBorder="1" applyAlignment="1">
      <alignment vertical="top" wrapText="1"/>
    </xf>
    <xf numFmtId="0" fontId="28" fillId="0" borderId="1" xfId="0" applyFont="1" applyBorder="1" applyAlignment="1">
      <alignment horizontal="center" vertical="top"/>
    </xf>
    <xf numFmtId="0" fontId="28" fillId="0" borderId="4" xfId="0" applyFont="1" applyFill="1" applyBorder="1" applyAlignment="1">
      <alignment horizontal="left" vertical="top" wrapText="1"/>
    </xf>
    <xf numFmtId="165" fontId="28" fillId="34" borderId="4" xfId="0" applyNumberFormat="1" applyFont="1" applyFill="1" applyBorder="1" applyAlignment="1">
      <alignment horizontal="left" vertical="top" wrapText="1"/>
    </xf>
    <xf numFmtId="0" fontId="28" fillId="0" borderId="1" xfId="0" applyFont="1" applyBorder="1" applyAlignment="1">
      <alignment wrapText="1"/>
    </xf>
    <xf numFmtId="49" fontId="28" fillId="0" borderId="1" xfId="0" applyNumberFormat="1" applyFont="1" applyFill="1" applyBorder="1" applyAlignment="1">
      <alignment horizontal="center" vertical="top" wrapText="1"/>
    </xf>
    <xf numFmtId="49" fontId="28" fillId="0" borderId="1" xfId="0" applyNumberFormat="1" applyFont="1" applyFill="1" applyBorder="1" applyAlignment="1">
      <alignment horizontal="left" vertical="top" wrapText="1"/>
    </xf>
    <xf numFmtId="165" fontId="28" fillId="0" borderId="1" xfId="0" applyNumberFormat="1" applyFont="1" applyFill="1" applyBorder="1" applyAlignment="1">
      <alignment horizontal="left" vertical="top" wrapText="1"/>
    </xf>
    <xf numFmtId="0" fontId="35" fillId="0" borderId="1" xfId="0" applyFont="1" applyBorder="1" applyAlignment="1">
      <alignment horizontal="left" vertical="top" wrapText="1"/>
    </xf>
    <xf numFmtId="49" fontId="35" fillId="0" borderId="1" xfId="0" applyNumberFormat="1" applyFont="1" applyBorder="1" applyAlignment="1">
      <alignment horizontal="center" vertical="top" wrapText="1"/>
    </xf>
    <xf numFmtId="49" fontId="35" fillId="34" borderId="1" xfId="0" applyNumberFormat="1" applyFont="1" applyFill="1" applyBorder="1" applyAlignment="1">
      <alignment horizontal="left" vertical="top" wrapText="1"/>
    </xf>
    <xf numFmtId="0" fontId="35" fillId="0" borderId="1" xfId="0" applyFont="1" applyBorder="1" applyAlignment="1">
      <alignment horizontal="center" vertical="top" wrapText="1"/>
    </xf>
    <xf numFmtId="165" fontId="35" fillId="0" borderId="4" xfId="0" applyNumberFormat="1" applyFont="1" applyBorder="1" applyAlignment="1">
      <alignment horizontal="left" vertical="top" wrapText="1"/>
    </xf>
    <xf numFmtId="0" fontId="22" fillId="0" borderId="4" xfId="0" applyFont="1" applyFill="1" applyBorder="1" applyAlignment="1">
      <alignment vertical="top" wrapText="1"/>
    </xf>
    <xf numFmtId="0" fontId="24" fillId="0" borderId="0" xfId="0" applyFont="1" applyAlignment="1">
      <alignment horizontal="right" vertical="top" wrapText="1"/>
    </xf>
    <xf numFmtId="0" fontId="25" fillId="0" borderId="16" xfId="0" applyFont="1" applyBorder="1" applyAlignment="1">
      <alignment horizontal="center" vertical="top" wrapText="1"/>
    </xf>
    <xf numFmtId="0" fontId="22" fillId="0" borderId="16" xfId="0" applyFont="1" applyBorder="1" applyAlignment="1"/>
  </cellXfs>
  <cellStyles count="48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xl52" xfId="46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Обычный 2" xfId="42"/>
    <cellStyle name="Обычный 3" xfId="44"/>
    <cellStyle name="Обычный 4" xfId="45"/>
    <cellStyle name="Обычный 5" xfId="43"/>
    <cellStyle name="Обычный_Лист1" xfId="47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432"/>
  <sheetViews>
    <sheetView tabSelected="1" topLeftCell="A66" zoomScale="120" zoomScaleNormal="120" zoomScalePageLayoutView="120" workbookViewId="0">
      <selection activeCell="B69" sqref="B69"/>
    </sheetView>
  </sheetViews>
  <sheetFormatPr defaultRowHeight="15"/>
  <cols>
    <col min="1" max="1" width="6.140625" style="2" customWidth="1"/>
    <col min="2" max="2" width="33.7109375" style="5" customWidth="1"/>
    <col min="3" max="3" width="6.28515625" style="3" customWidth="1"/>
    <col min="4" max="4" width="8.42578125" style="4" customWidth="1"/>
    <col min="5" max="5" width="12.5703125" style="4" customWidth="1"/>
    <col min="6" max="6" width="6.42578125" style="1" customWidth="1"/>
    <col min="7" max="7" width="13.28515625" style="1" customWidth="1"/>
    <col min="8" max="8" width="14.42578125" style="6" customWidth="1"/>
    <col min="9" max="9" width="9.140625" hidden="1" customWidth="1"/>
  </cols>
  <sheetData>
    <row r="1" spans="1:9" ht="60" customHeight="1">
      <c r="A1" s="17"/>
      <c r="B1" s="18"/>
      <c r="C1" s="19"/>
      <c r="D1" s="20"/>
      <c r="E1" s="144" t="s">
        <v>344</v>
      </c>
      <c r="F1" s="144"/>
      <c r="G1" s="144"/>
      <c r="H1" s="144"/>
    </row>
    <row r="2" spans="1:9" ht="15" customHeight="1">
      <c r="A2" s="17"/>
      <c r="B2" s="18"/>
      <c r="C2" s="19"/>
      <c r="D2" s="20"/>
      <c r="E2" s="21"/>
      <c r="F2" s="22"/>
      <c r="G2" s="22"/>
      <c r="H2" s="23"/>
    </row>
    <row r="3" spans="1:9" ht="39" customHeight="1" thickBot="1">
      <c r="A3" s="145" t="s">
        <v>345</v>
      </c>
      <c r="B3" s="145"/>
      <c r="C3" s="145"/>
      <c r="D3" s="145"/>
      <c r="E3" s="145"/>
      <c r="F3" s="145"/>
      <c r="G3" s="146"/>
      <c r="H3" s="146"/>
    </row>
    <row r="4" spans="1:9" s="1" customFormat="1" ht="81.75" customHeight="1" thickBot="1">
      <c r="A4" s="24" t="s">
        <v>404</v>
      </c>
      <c r="B4" s="24" t="s">
        <v>401</v>
      </c>
      <c r="C4" s="25" t="s">
        <v>405</v>
      </c>
      <c r="D4" s="25" t="s">
        <v>406</v>
      </c>
      <c r="E4" s="25" t="s">
        <v>26</v>
      </c>
      <c r="F4" s="24" t="s">
        <v>407</v>
      </c>
      <c r="G4" s="24" t="s">
        <v>346</v>
      </c>
      <c r="H4" s="26" t="s">
        <v>347</v>
      </c>
    </row>
    <row r="5" spans="1:9" s="1" customFormat="1" ht="15.75" thickBot="1">
      <c r="A5" s="27">
        <v>1</v>
      </c>
      <c r="B5" s="27">
        <v>2</v>
      </c>
      <c r="C5" s="28">
        <v>3</v>
      </c>
      <c r="D5" s="28">
        <v>4</v>
      </c>
      <c r="E5" s="28">
        <v>5</v>
      </c>
      <c r="F5" s="27">
        <v>6</v>
      </c>
      <c r="G5" s="27">
        <v>7</v>
      </c>
      <c r="H5" s="29">
        <v>8</v>
      </c>
    </row>
    <row r="6" spans="1:9" ht="30" thickBot="1">
      <c r="A6" s="11">
        <v>1</v>
      </c>
      <c r="B6" s="30" t="s">
        <v>52</v>
      </c>
      <c r="C6" s="31">
        <v>901</v>
      </c>
      <c r="D6" s="32"/>
      <c r="E6" s="32"/>
      <c r="F6" s="33"/>
      <c r="G6" s="34">
        <f>SUM(G7,G71,G78,G119,G168,G203,G216,G251,G259,G312,G331)</f>
        <v>421830.84649999999</v>
      </c>
      <c r="H6" s="34">
        <f>SUM(H7,H71,H78,H119,H168,H203,H216,H251,H259,H312,H331)</f>
        <v>420651.30275000003</v>
      </c>
      <c r="I6" s="7"/>
    </row>
    <row r="7" spans="1:9" ht="15.75" thickBot="1">
      <c r="A7" s="15">
        <v>2</v>
      </c>
      <c r="B7" s="35" t="s">
        <v>0</v>
      </c>
      <c r="C7" s="11">
        <v>901</v>
      </c>
      <c r="D7" s="36" t="s">
        <v>53</v>
      </c>
      <c r="E7" s="32"/>
      <c r="F7" s="33"/>
      <c r="G7" s="37">
        <f>SUM(G8,G12,G26,G30,G34)</f>
        <v>86302.510739999998</v>
      </c>
      <c r="H7" s="37">
        <f>SUM(H8,H12,H26,H30,H34)</f>
        <v>85122.966990000001</v>
      </c>
      <c r="I7" s="7"/>
    </row>
    <row r="8" spans="1:9" ht="57.75" thickBot="1">
      <c r="A8" s="11">
        <v>3</v>
      </c>
      <c r="B8" s="15" t="s">
        <v>27</v>
      </c>
      <c r="C8" s="11">
        <v>901</v>
      </c>
      <c r="D8" s="36" t="s">
        <v>54</v>
      </c>
      <c r="E8" s="32"/>
      <c r="F8" s="33"/>
      <c r="G8" s="38">
        <f t="shared" ref="G8:H10" si="0">SUM(G9)</f>
        <v>2102.2436400000001</v>
      </c>
      <c r="H8" s="38">
        <f t="shared" si="0"/>
        <v>2102.2436400000001</v>
      </c>
      <c r="I8" s="7"/>
    </row>
    <row r="9" spans="1:9" ht="29.25" thickBot="1">
      <c r="A9" s="15">
        <v>4</v>
      </c>
      <c r="B9" s="15" t="s">
        <v>318</v>
      </c>
      <c r="C9" s="11">
        <v>901</v>
      </c>
      <c r="D9" s="36" t="s">
        <v>54</v>
      </c>
      <c r="E9" s="39" t="s">
        <v>92</v>
      </c>
      <c r="F9" s="33"/>
      <c r="G9" s="38">
        <f t="shared" si="0"/>
        <v>2102.2436400000001</v>
      </c>
      <c r="H9" s="38">
        <f t="shared" si="0"/>
        <v>2102.2436400000001</v>
      </c>
      <c r="I9" s="7"/>
    </row>
    <row r="10" spans="1:9" ht="15.75" thickBot="1">
      <c r="A10" s="11">
        <v>5</v>
      </c>
      <c r="B10" s="15" t="s">
        <v>1</v>
      </c>
      <c r="C10" s="11">
        <v>901</v>
      </c>
      <c r="D10" s="36" t="s">
        <v>54</v>
      </c>
      <c r="E10" s="39" t="s">
        <v>95</v>
      </c>
      <c r="F10" s="33"/>
      <c r="G10" s="38">
        <f t="shared" si="0"/>
        <v>2102.2436400000001</v>
      </c>
      <c r="H10" s="38">
        <f t="shared" si="0"/>
        <v>2102.2436400000001</v>
      </c>
      <c r="I10" s="7"/>
    </row>
    <row r="11" spans="1:9" ht="114.75" thickBot="1">
      <c r="A11" s="15">
        <v>6</v>
      </c>
      <c r="B11" s="15" t="s">
        <v>341</v>
      </c>
      <c r="C11" s="11">
        <v>901</v>
      </c>
      <c r="D11" s="36" t="s">
        <v>54</v>
      </c>
      <c r="E11" s="39" t="s">
        <v>95</v>
      </c>
      <c r="F11" s="40">
        <v>100</v>
      </c>
      <c r="G11" s="37">
        <v>2102.2436400000001</v>
      </c>
      <c r="H11" s="37">
        <v>2102.2436400000001</v>
      </c>
      <c r="I11" s="7"/>
    </row>
    <row r="12" spans="1:9" ht="94.5" customHeight="1" thickBot="1">
      <c r="A12" s="11">
        <v>7</v>
      </c>
      <c r="B12" s="15" t="s">
        <v>292</v>
      </c>
      <c r="C12" s="15">
        <v>901</v>
      </c>
      <c r="D12" s="51" t="s">
        <v>55</v>
      </c>
      <c r="E12" s="99"/>
      <c r="F12" s="100"/>
      <c r="G12" s="38">
        <f>SUM(G13,G16)</f>
        <v>16311.827000000001</v>
      </c>
      <c r="H12" s="38">
        <f>SUM(H13,H16)</f>
        <v>16311.827000000001</v>
      </c>
      <c r="I12" s="7"/>
    </row>
    <row r="13" spans="1:9" ht="75" customHeight="1" thickBot="1">
      <c r="A13" s="15">
        <v>8</v>
      </c>
      <c r="B13" s="123" t="s">
        <v>402</v>
      </c>
      <c r="C13" s="122">
        <v>901</v>
      </c>
      <c r="D13" s="51" t="s">
        <v>55</v>
      </c>
      <c r="E13" s="39" t="s">
        <v>189</v>
      </c>
      <c r="F13" s="93"/>
      <c r="G13" s="38">
        <f>G14</f>
        <v>150</v>
      </c>
      <c r="H13" s="38">
        <f>H14</f>
        <v>150</v>
      </c>
      <c r="I13" s="7"/>
    </row>
    <row r="14" spans="1:9" ht="90.75" customHeight="1" thickBot="1">
      <c r="A14" s="11">
        <v>9</v>
      </c>
      <c r="B14" s="57" t="s">
        <v>291</v>
      </c>
      <c r="C14" s="44">
        <v>901</v>
      </c>
      <c r="D14" s="42" t="s">
        <v>55</v>
      </c>
      <c r="E14" s="39" t="s">
        <v>425</v>
      </c>
      <c r="F14" s="101"/>
      <c r="G14" s="38">
        <f>SUM(G15)</f>
        <v>150</v>
      </c>
      <c r="H14" s="38">
        <f>SUM(H15)</f>
        <v>150</v>
      </c>
      <c r="I14" s="7"/>
    </row>
    <row r="15" spans="1:9" ht="43.5" thickBot="1">
      <c r="A15" s="15">
        <v>10</v>
      </c>
      <c r="B15" s="15" t="s">
        <v>340</v>
      </c>
      <c r="C15" s="44">
        <v>901</v>
      </c>
      <c r="D15" s="42" t="s">
        <v>55</v>
      </c>
      <c r="E15" s="39" t="s">
        <v>425</v>
      </c>
      <c r="F15" s="43">
        <v>200</v>
      </c>
      <c r="G15" s="38">
        <v>150</v>
      </c>
      <c r="H15" s="38">
        <v>150</v>
      </c>
      <c r="I15" s="7"/>
    </row>
    <row r="16" spans="1:9" ht="29.25" thickBot="1">
      <c r="A16" s="11">
        <v>11</v>
      </c>
      <c r="B16" s="15" t="s">
        <v>318</v>
      </c>
      <c r="C16" s="44">
        <v>901</v>
      </c>
      <c r="D16" s="42" t="s">
        <v>55</v>
      </c>
      <c r="E16" s="39" t="s">
        <v>92</v>
      </c>
      <c r="F16" s="43"/>
      <c r="G16" s="38">
        <f>SUM(G17,G20,G22,G24)</f>
        <v>16161.827000000001</v>
      </c>
      <c r="H16" s="38">
        <f>SUM(H17,H20,H22,H24)</f>
        <v>16161.827000000001</v>
      </c>
      <c r="I16" s="7"/>
    </row>
    <row r="17" spans="1:9" ht="43.5" thickBot="1">
      <c r="A17" s="15">
        <v>12</v>
      </c>
      <c r="B17" s="15" t="s">
        <v>97</v>
      </c>
      <c r="C17" s="44">
        <v>901</v>
      </c>
      <c r="D17" s="42" t="s">
        <v>55</v>
      </c>
      <c r="E17" s="39" t="s">
        <v>93</v>
      </c>
      <c r="F17" s="43"/>
      <c r="G17" s="45">
        <f>SUM(G18,G19)</f>
        <v>10742.027</v>
      </c>
      <c r="H17" s="45">
        <f>SUM(H18,H19)</f>
        <v>10742.027</v>
      </c>
      <c r="I17" s="7"/>
    </row>
    <row r="18" spans="1:9" ht="114.75" thickBot="1">
      <c r="A18" s="11">
        <v>13</v>
      </c>
      <c r="B18" s="15" t="s">
        <v>341</v>
      </c>
      <c r="C18" s="11">
        <v>901</v>
      </c>
      <c r="D18" s="36" t="s">
        <v>55</v>
      </c>
      <c r="E18" s="39" t="s">
        <v>93</v>
      </c>
      <c r="F18" s="40">
        <v>100</v>
      </c>
      <c r="G18" s="45">
        <v>10193.727000000001</v>
      </c>
      <c r="H18" s="45">
        <v>10193.727000000001</v>
      </c>
      <c r="I18" s="7"/>
    </row>
    <row r="19" spans="1:9" ht="43.5" thickBot="1">
      <c r="A19" s="15">
        <v>14</v>
      </c>
      <c r="B19" s="15" t="s">
        <v>340</v>
      </c>
      <c r="C19" s="11">
        <v>901</v>
      </c>
      <c r="D19" s="36" t="s">
        <v>55</v>
      </c>
      <c r="E19" s="39" t="s">
        <v>93</v>
      </c>
      <c r="F19" s="40">
        <v>200</v>
      </c>
      <c r="G19" s="45">
        <v>548.29999999999995</v>
      </c>
      <c r="H19" s="45">
        <v>548.29999999999995</v>
      </c>
      <c r="I19" s="7"/>
    </row>
    <row r="20" spans="1:9" ht="29.25" thickBot="1">
      <c r="A20" s="11">
        <v>15</v>
      </c>
      <c r="B20" s="15" t="s">
        <v>29</v>
      </c>
      <c r="C20" s="102">
        <v>901</v>
      </c>
      <c r="D20" s="36" t="s">
        <v>55</v>
      </c>
      <c r="E20" s="39" t="s">
        <v>152</v>
      </c>
      <c r="F20" s="103"/>
      <c r="G20" s="46">
        <f>SUM(G21)</f>
        <v>5169.8</v>
      </c>
      <c r="H20" s="46">
        <f>SUM(H21)</f>
        <v>5169.8</v>
      </c>
      <c r="I20" s="7"/>
    </row>
    <row r="21" spans="1:9" ht="114.75" thickBot="1">
      <c r="A21" s="15">
        <v>16</v>
      </c>
      <c r="B21" s="15" t="s">
        <v>341</v>
      </c>
      <c r="C21" s="44">
        <v>901</v>
      </c>
      <c r="D21" s="42" t="s">
        <v>55</v>
      </c>
      <c r="E21" s="39" t="s">
        <v>152</v>
      </c>
      <c r="F21" s="43">
        <v>100</v>
      </c>
      <c r="G21" s="45">
        <v>5169.8</v>
      </c>
      <c r="H21" s="45">
        <v>5169.8</v>
      </c>
      <c r="I21" s="7"/>
    </row>
    <row r="22" spans="1:9" ht="57.75" thickBot="1">
      <c r="A22" s="11">
        <v>17</v>
      </c>
      <c r="B22" s="15" t="s">
        <v>102</v>
      </c>
      <c r="C22" s="44">
        <v>901</v>
      </c>
      <c r="D22" s="42" t="s">
        <v>55</v>
      </c>
      <c r="E22" s="39" t="s">
        <v>300</v>
      </c>
      <c r="F22" s="43"/>
      <c r="G22" s="45">
        <f>SUM(G23)</f>
        <v>50</v>
      </c>
      <c r="H22" s="45">
        <f>SUM(H23)</f>
        <v>50</v>
      </c>
      <c r="I22" s="7"/>
    </row>
    <row r="23" spans="1:9" ht="15.75" thickBot="1">
      <c r="A23" s="15">
        <v>18</v>
      </c>
      <c r="B23" s="15" t="s">
        <v>339</v>
      </c>
      <c r="C23" s="44">
        <v>901</v>
      </c>
      <c r="D23" s="42" t="s">
        <v>55</v>
      </c>
      <c r="E23" s="39" t="s">
        <v>300</v>
      </c>
      <c r="F23" s="43">
        <v>800</v>
      </c>
      <c r="G23" s="38">
        <v>50</v>
      </c>
      <c r="H23" s="38">
        <v>50</v>
      </c>
      <c r="I23" s="7"/>
    </row>
    <row r="24" spans="1:9" ht="30" customHeight="1" thickBot="1">
      <c r="A24" s="11">
        <v>19</v>
      </c>
      <c r="B24" s="15" t="s">
        <v>28</v>
      </c>
      <c r="C24" s="44">
        <v>901</v>
      </c>
      <c r="D24" s="42" t="s">
        <v>55</v>
      </c>
      <c r="E24" s="39" t="s">
        <v>96</v>
      </c>
      <c r="F24" s="43"/>
      <c r="G24" s="38">
        <f>SUM(G25)</f>
        <v>200</v>
      </c>
      <c r="H24" s="38">
        <f>SUM(H25)</f>
        <v>200</v>
      </c>
      <c r="I24" s="7"/>
    </row>
    <row r="25" spans="1:9" ht="43.5" thickBot="1">
      <c r="A25" s="15">
        <v>20</v>
      </c>
      <c r="B25" s="15" t="s">
        <v>340</v>
      </c>
      <c r="C25" s="47">
        <v>901</v>
      </c>
      <c r="D25" s="48" t="s">
        <v>55</v>
      </c>
      <c r="E25" s="39" t="s">
        <v>96</v>
      </c>
      <c r="F25" s="49">
        <v>200</v>
      </c>
      <c r="G25" s="38">
        <v>200</v>
      </c>
      <c r="H25" s="38">
        <v>200</v>
      </c>
      <c r="I25" s="7"/>
    </row>
    <row r="26" spans="1:9" ht="15.75" thickBot="1">
      <c r="A26" s="11">
        <v>21</v>
      </c>
      <c r="B26" s="15" t="s">
        <v>243</v>
      </c>
      <c r="C26" s="47">
        <v>901</v>
      </c>
      <c r="D26" s="48" t="s">
        <v>244</v>
      </c>
      <c r="E26" s="50"/>
      <c r="F26" s="49"/>
      <c r="G26" s="38">
        <f t="shared" ref="G26:H28" si="1">SUM(G27)</f>
        <v>3.1</v>
      </c>
      <c r="H26" s="38">
        <f t="shared" si="1"/>
        <v>3.1</v>
      </c>
      <c r="I26" s="7"/>
    </row>
    <row r="27" spans="1:9" ht="29.25" thickBot="1">
      <c r="A27" s="15">
        <v>22</v>
      </c>
      <c r="B27" s="15" t="s">
        <v>318</v>
      </c>
      <c r="C27" s="47">
        <v>901</v>
      </c>
      <c r="D27" s="51" t="s">
        <v>244</v>
      </c>
      <c r="E27" s="39" t="s">
        <v>92</v>
      </c>
      <c r="F27" s="15"/>
      <c r="G27" s="38">
        <f t="shared" si="1"/>
        <v>3.1</v>
      </c>
      <c r="H27" s="38">
        <f t="shared" si="1"/>
        <v>3.1</v>
      </c>
      <c r="I27" s="7"/>
    </row>
    <row r="28" spans="1:9" ht="100.5" thickBot="1">
      <c r="A28" s="11">
        <v>23</v>
      </c>
      <c r="B28" s="52" t="s">
        <v>295</v>
      </c>
      <c r="C28" s="47">
        <v>901</v>
      </c>
      <c r="D28" s="51" t="s">
        <v>244</v>
      </c>
      <c r="E28" s="39" t="s">
        <v>245</v>
      </c>
      <c r="F28" s="15"/>
      <c r="G28" s="38">
        <f t="shared" si="1"/>
        <v>3.1</v>
      </c>
      <c r="H28" s="38">
        <f t="shared" si="1"/>
        <v>3.1</v>
      </c>
      <c r="I28" s="7"/>
    </row>
    <row r="29" spans="1:9" ht="43.5" thickBot="1">
      <c r="A29" s="15">
        <v>24</v>
      </c>
      <c r="B29" s="15" t="s">
        <v>340</v>
      </c>
      <c r="C29" s="47">
        <v>901</v>
      </c>
      <c r="D29" s="51" t="s">
        <v>244</v>
      </c>
      <c r="E29" s="39" t="s">
        <v>245</v>
      </c>
      <c r="F29" s="94">
        <v>200</v>
      </c>
      <c r="G29" s="38">
        <v>3.1</v>
      </c>
      <c r="H29" s="38">
        <v>3.1</v>
      </c>
      <c r="I29" s="7"/>
    </row>
    <row r="30" spans="1:9" ht="15.75" thickBot="1">
      <c r="A30" s="11">
        <v>25</v>
      </c>
      <c r="B30" s="47" t="s">
        <v>2</v>
      </c>
      <c r="C30" s="47">
        <v>901</v>
      </c>
      <c r="D30" s="48" t="s">
        <v>56</v>
      </c>
      <c r="E30" s="48"/>
      <c r="F30" s="53"/>
      <c r="G30" s="38">
        <f t="shared" ref="G30:H32" si="2">SUM(G31)</f>
        <v>300</v>
      </c>
      <c r="H30" s="38">
        <f t="shared" si="2"/>
        <v>300</v>
      </c>
      <c r="I30" s="7"/>
    </row>
    <row r="31" spans="1:9" ht="29.25" thickBot="1">
      <c r="A31" s="15">
        <v>26</v>
      </c>
      <c r="B31" s="15" t="s">
        <v>318</v>
      </c>
      <c r="C31" s="47">
        <v>901</v>
      </c>
      <c r="D31" s="48" t="s">
        <v>56</v>
      </c>
      <c r="E31" s="39" t="s">
        <v>92</v>
      </c>
      <c r="F31" s="49"/>
      <c r="G31" s="38">
        <f t="shared" si="2"/>
        <v>300</v>
      </c>
      <c r="H31" s="38">
        <f t="shared" si="2"/>
        <v>300</v>
      </c>
      <c r="I31" s="7"/>
    </row>
    <row r="32" spans="1:9" ht="30" thickBot="1">
      <c r="A32" s="11">
        <v>27</v>
      </c>
      <c r="B32" s="54" t="s">
        <v>3</v>
      </c>
      <c r="C32" s="47">
        <v>901</v>
      </c>
      <c r="D32" s="48" t="s">
        <v>56</v>
      </c>
      <c r="E32" s="39" t="s">
        <v>99</v>
      </c>
      <c r="F32" s="49"/>
      <c r="G32" s="38">
        <f t="shared" si="2"/>
        <v>300</v>
      </c>
      <c r="H32" s="38">
        <f t="shared" si="2"/>
        <v>300</v>
      </c>
      <c r="I32" s="7"/>
    </row>
    <row r="33" spans="1:9" ht="15.75" thickBot="1">
      <c r="A33" s="15">
        <v>28</v>
      </c>
      <c r="B33" s="54" t="s">
        <v>339</v>
      </c>
      <c r="C33" s="47">
        <v>901</v>
      </c>
      <c r="D33" s="48" t="s">
        <v>56</v>
      </c>
      <c r="E33" s="39" t="s">
        <v>99</v>
      </c>
      <c r="F33" s="49">
        <v>800</v>
      </c>
      <c r="G33" s="38">
        <v>300</v>
      </c>
      <c r="H33" s="38">
        <v>300</v>
      </c>
      <c r="I33" s="7"/>
    </row>
    <row r="34" spans="1:9" ht="30" customHeight="1" thickBot="1">
      <c r="A34" s="11">
        <v>29</v>
      </c>
      <c r="B34" s="54" t="s">
        <v>4</v>
      </c>
      <c r="C34" s="47">
        <v>901</v>
      </c>
      <c r="D34" s="48" t="s">
        <v>57</v>
      </c>
      <c r="E34" s="48"/>
      <c r="F34" s="53"/>
      <c r="G34" s="38">
        <f>SUM(G35,G47,G50)</f>
        <v>67585.340100000001</v>
      </c>
      <c r="H34" s="38">
        <f>SUM(H35,H47,H50)</f>
        <v>66405.796350000004</v>
      </c>
      <c r="I34" s="7"/>
    </row>
    <row r="35" spans="1:9" ht="65.25" customHeight="1" thickBot="1">
      <c r="A35" s="15">
        <v>30</v>
      </c>
      <c r="B35" s="15" t="s">
        <v>254</v>
      </c>
      <c r="C35" s="47">
        <v>901</v>
      </c>
      <c r="D35" s="48" t="s">
        <v>57</v>
      </c>
      <c r="E35" s="39" t="s">
        <v>98</v>
      </c>
      <c r="F35" s="55"/>
      <c r="G35" s="38">
        <f>SUM(G36)</f>
        <v>382</v>
      </c>
      <c r="H35" s="38">
        <f>SUM(H36)</f>
        <v>382</v>
      </c>
      <c r="I35" s="7"/>
    </row>
    <row r="36" spans="1:9" ht="57.75" thickBot="1">
      <c r="A36" s="11">
        <v>31</v>
      </c>
      <c r="B36" s="15" t="s">
        <v>280</v>
      </c>
      <c r="C36" s="47">
        <v>901</v>
      </c>
      <c r="D36" s="48" t="s">
        <v>57</v>
      </c>
      <c r="E36" s="39" t="s">
        <v>103</v>
      </c>
      <c r="F36" s="15"/>
      <c r="G36" s="38">
        <f>SUM(G37,G39,G41,G43,G45)</f>
        <v>382</v>
      </c>
      <c r="H36" s="38">
        <f>SUM(H37,H39,H41,H43,H45)</f>
        <v>382</v>
      </c>
      <c r="I36" s="7"/>
    </row>
    <row r="37" spans="1:9" ht="15.75" thickBot="1">
      <c r="A37" s="15">
        <v>32</v>
      </c>
      <c r="B37" s="15" t="s">
        <v>301</v>
      </c>
      <c r="C37" s="47">
        <v>901</v>
      </c>
      <c r="D37" s="48" t="s">
        <v>57</v>
      </c>
      <c r="E37" s="39" t="s">
        <v>302</v>
      </c>
      <c r="F37" s="15"/>
      <c r="G37" s="38">
        <f>SUM(G38)</f>
        <v>65.138000000000005</v>
      </c>
      <c r="H37" s="38">
        <f>SUM(H38)</f>
        <v>65.138000000000005</v>
      </c>
      <c r="I37" s="7"/>
    </row>
    <row r="38" spans="1:9" ht="43.5" thickBot="1">
      <c r="A38" s="11">
        <v>33</v>
      </c>
      <c r="B38" s="15" t="s">
        <v>340</v>
      </c>
      <c r="C38" s="47">
        <v>901</v>
      </c>
      <c r="D38" s="48" t="s">
        <v>57</v>
      </c>
      <c r="E38" s="39" t="s">
        <v>302</v>
      </c>
      <c r="F38" s="94">
        <v>200</v>
      </c>
      <c r="G38" s="38">
        <v>65.138000000000005</v>
      </c>
      <c r="H38" s="38">
        <v>65.138000000000005</v>
      </c>
      <c r="I38" s="7"/>
    </row>
    <row r="39" spans="1:9" ht="47.25" customHeight="1" thickBot="1">
      <c r="A39" s="15">
        <v>34</v>
      </c>
      <c r="B39" s="11" t="s">
        <v>353</v>
      </c>
      <c r="C39" s="15">
        <v>901</v>
      </c>
      <c r="D39" s="51" t="s">
        <v>57</v>
      </c>
      <c r="E39" s="39" t="s">
        <v>354</v>
      </c>
      <c r="F39" s="15"/>
      <c r="G39" s="38">
        <f>SUM(G40)</f>
        <v>32.911999999999999</v>
      </c>
      <c r="H39" s="38">
        <f>SUM(H40)</f>
        <v>32.911999999999999</v>
      </c>
      <c r="I39" s="7"/>
    </row>
    <row r="40" spans="1:9" ht="43.5" thickBot="1">
      <c r="A40" s="11">
        <v>35</v>
      </c>
      <c r="B40" s="15" t="s">
        <v>340</v>
      </c>
      <c r="C40" s="15">
        <v>901</v>
      </c>
      <c r="D40" s="51" t="s">
        <v>57</v>
      </c>
      <c r="E40" s="39" t="s">
        <v>354</v>
      </c>
      <c r="F40" s="94">
        <v>200</v>
      </c>
      <c r="G40" s="38">
        <v>32.911999999999999</v>
      </c>
      <c r="H40" s="38">
        <v>32.911999999999999</v>
      </c>
      <c r="I40" s="7"/>
    </row>
    <row r="41" spans="1:9" ht="66" customHeight="1" thickBot="1">
      <c r="A41" s="15">
        <v>36</v>
      </c>
      <c r="B41" s="15" t="s">
        <v>100</v>
      </c>
      <c r="C41" s="47">
        <v>901</v>
      </c>
      <c r="D41" s="48" t="s">
        <v>57</v>
      </c>
      <c r="E41" s="39" t="s">
        <v>104</v>
      </c>
      <c r="F41" s="55"/>
      <c r="G41" s="38">
        <f>SUM(G42)</f>
        <v>228</v>
      </c>
      <c r="H41" s="38">
        <f>SUM(H42)</f>
        <v>228</v>
      </c>
      <c r="I41" s="7"/>
    </row>
    <row r="42" spans="1:9" ht="43.5" thickBot="1">
      <c r="A42" s="11">
        <v>37</v>
      </c>
      <c r="B42" s="15" t="s">
        <v>340</v>
      </c>
      <c r="C42" s="47">
        <v>901</v>
      </c>
      <c r="D42" s="48" t="s">
        <v>57</v>
      </c>
      <c r="E42" s="39" t="s">
        <v>104</v>
      </c>
      <c r="F42" s="94">
        <v>200</v>
      </c>
      <c r="G42" s="38">
        <v>228</v>
      </c>
      <c r="H42" s="38">
        <v>228</v>
      </c>
      <c r="I42" s="7"/>
    </row>
    <row r="43" spans="1:9" ht="29.25" thickBot="1">
      <c r="A43" s="15">
        <v>38</v>
      </c>
      <c r="B43" s="15" t="s">
        <v>101</v>
      </c>
      <c r="C43" s="47">
        <v>901</v>
      </c>
      <c r="D43" s="48" t="s">
        <v>57</v>
      </c>
      <c r="E43" s="39" t="s">
        <v>105</v>
      </c>
      <c r="F43" s="94"/>
      <c r="G43" s="38">
        <f>SUM(G44)</f>
        <v>54</v>
      </c>
      <c r="H43" s="38">
        <f>SUM(H44)</f>
        <v>54</v>
      </c>
      <c r="I43" s="7"/>
    </row>
    <row r="44" spans="1:9" ht="43.5" thickBot="1">
      <c r="A44" s="11">
        <v>39</v>
      </c>
      <c r="B44" s="15" t="s">
        <v>340</v>
      </c>
      <c r="C44" s="47">
        <v>901</v>
      </c>
      <c r="D44" s="48" t="s">
        <v>57</v>
      </c>
      <c r="E44" s="39" t="s">
        <v>105</v>
      </c>
      <c r="F44" s="94">
        <v>200</v>
      </c>
      <c r="G44" s="38">
        <v>54</v>
      </c>
      <c r="H44" s="38">
        <v>54</v>
      </c>
      <c r="I44" s="7"/>
    </row>
    <row r="45" spans="1:9" ht="57.75" thickBot="1">
      <c r="A45" s="15">
        <v>40</v>
      </c>
      <c r="B45" s="15" t="s">
        <v>355</v>
      </c>
      <c r="C45" s="47">
        <v>901</v>
      </c>
      <c r="D45" s="48" t="s">
        <v>57</v>
      </c>
      <c r="E45" s="39" t="s">
        <v>356</v>
      </c>
      <c r="F45" s="94"/>
      <c r="G45" s="38">
        <f>SUM(G46)</f>
        <v>1.95</v>
      </c>
      <c r="H45" s="38">
        <f>SUM(H46)</f>
        <v>1.95</v>
      </c>
      <c r="I45" s="7"/>
    </row>
    <row r="46" spans="1:9" ht="43.5" thickBot="1">
      <c r="A46" s="11">
        <v>41</v>
      </c>
      <c r="B46" s="15" t="s">
        <v>340</v>
      </c>
      <c r="C46" s="47">
        <v>901</v>
      </c>
      <c r="D46" s="48" t="s">
        <v>57</v>
      </c>
      <c r="E46" s="39" t="s">
        <v>356</v>
      </c>
      <c r="F46" s="94">
        <v>200</v>
      </c>
      <c r="G46" s="38">
        <v>1.95</v>
      </c>
      <c r="H46" s="38">
        <v>1.95</v>
      </c>
      <c r="I46" s="7"/>
    </row>
    <row r="47" spans="1:9" ht="89.25" customHeight="1" thickBot="1">
      <c r="A47" s="15">
        <v>42</v>
      </c>
      <c r="B47" s="9" t="s">
        <v>303</v>
      </c>
      <c r="C47" s="47">
        <v>901</v>
      </c>
      <c r="D47" s="51" t="s">
        <v>57</v>
      </c>
      <c r="E47" s="39" t="s">
        <v>306</v>
      </c>
      <c r="F47" s="94"/>
      <c r="G47" s="38">
        <f>SUM(G48)</f>
        <v>195</v>
      </c>
      <c r="H47" s="38">
        <f>SUM(H48)</f>
        <v>195</v>
      </c>
      <c r="I47" s="7"/>
    </row>
    <row r="48" spans="1:9" ht="109.5" customHeight="1" thickBot="1">
      <c r="A48" s="11">
        <v>43</v>
      </c>
      <c r="B48" s="9" t="s">
        <v>304</v>
      </c>
      <c r="C48" s="47">
        <v>901</v>
      </c>
      <c r="D48" s="51" t="s">
        <v>57</v>
      </c>
      <c r="E48" s="10" t="s">
        <v>305</v>
      </c>
      <c r="F48" s="94"/>
      <c r="G48" s="38">
        <f>SUM(G49)</f>
        <v>195</v>
      </c>
      <c r="H48" s="38">
        <f>SUM(H49)</f>
        <v>195</v>
      </c>
      <c r="I48" s="7"/>
    </row>
    <row r="49" spans="1:9" ht="43.5" thickBot="1">
      <c r="A49" s="15">
        <v>44</v>
      </c>
      <c r="B49" s="15" t="s">
        <v>340</v>
      </c>
      <c r="C49" s="47">
        <v>901</v>
      </c>
      <c r="D49" s="51" t="s">
        <v>57</v>
      </c>
      <c r="E49" s="10" t="s">
        <v>305</v>
      </c>
      <c r="F49" s="94">
        <v>200</v>
      </c>
      <c r="G49" s="38">
        <v>195</v>
      </c>
      <c r="H49" s="38">
        <v>195</v>
      </c>
      <c r="I49" s="7"/>
    </row>
    <row r="50" spans="1:9" ht="29.25" thickBot="1">
      <c r="A50" s="11">
        <v>45</v>
      </c>
      <c r="B50" s="15" t="s">
        <v>318</v>
      </c>
      <c r="C50" s="47">
        <v>901</v>
      </c>
      <c r="D50" s="48" t="s">
        <v>57</v>
      </c>
      <c r="E50" s="39" t="s">
        <v>92</v>
      </c>
      <c r="F50" s="55"/>
      <c r="G50" s="38">
        <f>SUM(G51,G53,G57,G61,G64,G66,G69,G55)</f>
        <v>67008.340100000001</v>
      </c>
      <c r="H50" s="38">
        <f>SUM(H51,H53,H57,H61,H64,H66,H69,H55)</f>
        <v>65828.796350000004</v>
      </c>
      <c r="I50" s="7"/>
    </row>
    <row r="51" spans="1:9" ht="29.25" thickBot="1">
      <c r="A51" s="15">
        <v>46</v>
      </c>
      <c r="B51" s="15" t="s">
        <v>190</v>
      </c>
      <c r="C51" s="47">
        <v>901</v>
      </c>
      <c r="D51" s="48" t="s">
        <v>57</v>
      </c>
      <c r="E51" s="39" t="s">
        <v>106</v>
      </c>
      <c r="F51" s="55"/>
      <c r="G51" s="38">
        <f>SUM(G52)</f>
        <v>6100</v>
      </c>
      <c r="H51" s="38">
        <f>SUM(H52)</f>
        <v>6100</v>
      </c>
      <c r="I51" s="7"/>
    </row>
    <row r="52" spans="1:9" ht="43.5" thickBot="1">
      <c r="A52" s="11">
        <v>47</v>
      </c>
      <c r="B52" s="15" t="s">
        <v>340</v>
      </c>
      <c r="C52" s="47">
        <v>901</v>
      </c>
      <c r="D52" s="48" t="s">
        <v>57</v>
      </c>
      <c r="E52" s="39" t="s">
        <v>106</v>
      </c>
      <c r="F52" s="94">
        <v>200</v>
      </c>
      <c r="G52" s="38">
        <v>6100</v>
      </c>
      <c r="H52" s="38">
        <v>6100</v>
      </c>
      <c r="I52" s="7"/>
    </row>
    <row r="53" spans="1:9" ht="150.75" customHeight="1" thickBot="1">
      <c r="A53" s="15">
        <v>48</v>
      </c>
      <c r="B53" s="14" t="s">
        <v>357</v>
      </c>
      <c r="C53" s="47">
        <v>901</v>
      </c>
      <c r="D53" s="48" t="s">
        <v>57</v>
      </c>
      <c r="E53" s="39" t="s">
        <v>358</v>
      </c>
      <c r="F53" s="94"/>
      <c r="G53" s="38">
        <f>SUM(G54)</f>
        <v>200</v>
      </c>
      <c r="H53" s="38">
        <f>SUM(H54)</f>
        <v>200</v>
      </c>
      <c r="I53" s="7"/>
    </row>
    <row r="54" spans="1:9" ht="54" customHeight="1" thickBot="1">
      <c r="A54" s="11">
        <v>49</v>
      </c>
      <c r="B54" s="15" t="s">
        <v>340</v>
      </c>
      <c r="C54" s="47">
        <v>901</v>
      </c>
      <c r="D54" s="48" t="s">
        <v>57</v>
      </c>
      <c r="E54" s="39" t="s">
        <v>358</v>
      </c>
      <c r="F54" s="94">
        <v>200</v>
      </c>
      <c r="G54" s="38">
        <v>200</v>
      </c>
      <c r="H54" s="38">
        <v>200</v>
      </c>
      <c r="I54" s="7"/>
    </row>
    <row r="55" spans="1:9" s="129" customFormat="1" ht="33.75" customHeight="1" thickBot="1">
      <c r="A55" s="15">
        <v>50</v>
      </c>
      <c r="B55" s="124" t="s">
        <v>403</v>
      </c>
      <c r="C55" s="125">
        <v>901</v>
      </c>
      <c r="D55" s="126" t="s">
        <v>57</v>
      </c>
      <c r="E55" s="127" t="s">
        <v>359</v>
      </c>
      <c r="F55" s="97"/>
      <c r="G55" s="45">
        <f>SUM(G56)</f>
        <v>250</v>
      </c>
      <c r="H55" s="45">
        <f>SUM(H56)</f>
        <v>250</v>
      </c>
      <c r="I55" s="128"/>
    </row>
    <row r="56" spans="1:9" ht="48.75" customHeight="1" thickBot="1">
      <c r="A56" s="11">
        <v>51</v>
      </c>
      <c r="B56" s="15" t="s">
        <v>340</v>
      </c>
      <c r="C56" s="47">
        <v>901</v>
      </c>
      <c r="D56" s="48" t="s">
        <v>57</v>
      </c>
      <c r="E56" s="39" t="s">
        <v>359</v>
      </c>
      <c r="F56" s="94">
        <v>200</v>
      </c>
      <c r="G56" s="38">
        <v>250</v>
      </c>
      <c r="H56" s="38">
        <v>250</v>
      </c>
      <c r="I56" s="7"/>
    </row>
    <row r="57" spans="1:9" ht="48.75" customHeight="1" thickBot="1">
      <c r="A57" s="15">
        <v>52</v>
      </c>
      <c r="B57" s="15" t="s">
        <v>31</v>
      </c>
      <c r="C57" s="47">
        <v>901</v>
      </c>
      <c r="D57" s="48" t="s">
        <v>57</v>
      </c>
      <c r="E57" s="39" t="s">
        <v>107</v>
      </c>
      <c r="F57" s="96"/>
      <c r="G57" s="38">
        <f>SUM(G58,G59,G60)</f>
        <v>56552.877309999996</v>
      </c>
      <c r="H57" s="38">
        <f>SUM(H58,H59,H60)</f>
        <v>55373.333559999999</v>
      </c>
      <c r="I57" s="7"/>
    </row>
    <row r="58" spans="1:9" ht="117" customHeight="1" thickBot="1">
      <c r="A58" s="11">
        <v>53</v>
      </c>
      <c r="B58" s="15" t="s">
        <v>341</v>
      </c>
      <c r="C58" s="15">
        <v>901</v>
      </c>
      <c r="D58" s="51" t="s">
        <v>57</v>
      </c>
      <c r="E58" s="39" t="s">
        <v>107</v>
      </c>
      <c r="F58" s="94">
        <v>100</v>
      </c>
      <c r="G58" s="45">
        <v>49246</v>
      </c>
      <c r="H58" s="45">
        <v>49246</v>
      </c>
      <c r="I58" s="7"/>
    </row>
    <row r="59" spans="1:9" ht="43.5" thickBot="1">
      <c r="A59" s="15">
        <v>54</v>
      </c>
      <c r="B59" s="15" t="s">
        <v>340</v>
      </c>
      <c r="C59" s="15">
        <v>901</v>
      </c>
      <c r="D59" s="51" t="s">
        <v>57</v>
      </c>
      <c r="E59" s="39" t="s">
        <v>107</v>
      </c>
      <c r="F59" s="94">
        <v>200</v>
      </c>
      <c r="G59" s="45">
        <v>7262.8773099999999</v>
      </c>
      <c r="H59" s="45">
        <v>6083.33356</v>
      </c>
      <c r="I59" s="7"/>
    </row>
    <row r="60" spans="1:9" ht="27" customHeight="1" thickBot="1">
      <c r="A60" s="11">
        <v>55</v>
      </c>
      <c r="B60" s="15" t="s">
        <v>339</v>
      </c>
      <c r="C60" s="15">
        <v>901</v>
      </c>
      <c r="D60" s="51" t="s">
        <v>57</v>
      </c>
      <c r="E60" s="39" t="s">
        <v>107</v>
      </c>
      <c r="F60" s="94">
        <v>800</v>
      </c>
      <c r="G60" s="45">
        <v>44</v>
      </c>
      <c r="H60" s="45">
        <v>44</v>
      </c>
      <c r="I60" s="7"/>
    </row>
    <row r="61" spans="1:9" ht="43.5" thickBot="1">
      <c r="A61" s="15">
        <v>56</v>
      </c>
      <c r="B61" s="15" t="s">
        <v>91</v>
      </c>
      <c r="C61" s="47">
        <v>901</v>
      </c>
      <c r="D61" s="48" t="s">
        <v>57</v>
      </c>
      <c r="E61" s="39" t="s">
        <v>93</v>
      </c>
      <c r="F61" s="94"/>
      <c r="G61" s="56">
        <f>SUM(G62,G63)</f>
        <v>3488.9617899999998</v>
      </c>
      <c r="H61" s="56">
        <f>SUM(H62,H63)</f>
        <v>3488.9617899999998</v>
      </c>
      <c r="I61" s="7"/>
    </row>
    <row r="62" spans="1:9" ht="114.75" thickBot="1">
      <c r="A62" s="11">
        <v>57</v>
      </c>
      <c r="B62" s="15" t="s">
        <v>341</v>
      </c>
      <c r="C62" s="47">
        <v>901</v>
      </c>
      <c r="D62" s="48" t="s">
        <v>57</v>
      </c>
      <c r="E62" s="39" t="s">
        <v>93</v>
      </c>
      <c r="F62" s="94">
        <v>100</v>
      </c>
      <c r="G62" s="45">
        <v>3338.9617899999998</v>
      </c>
      <c r="H62" s="45">
        <v>3338.9617899999998</v>
      </c>
      <c r="I62" s="7"/>
    </row>
    <row r="63" spans="1:9" ht="43.5" thickBot="1">
      <c r="A63" s="15">
        <v>58</v>
      </c>
      <c r="B63" s="15" t="s">
        <v>340</v>
      </c>
      <c r="C63" s="47">
        <v>901</v>
      </c>
      <c r="D63" s="48" t="s">
        <v>57</v>
      </c>
      <c r="E63" s="39" t="s">
        <v>93</v>
      </c>
      <c r="F63" s="94">
        <v>200</v>
      </c>
      <c r="G63" s="45">
        <v>150</v>
      </c>
      <c r="H63" s="45">
        <v>150</v>
      </c>
      <c r="I63" s="7"/>
    </row>
    <row r="64" spans="1:9" ht="129" thickBot="1">
      <c r="A64" s="11">
        <v>59</v>
      </c>
      <c r="B64" s="57" t="s">
        <v>296</v>
      </c>
      <c r="C64" s="47">
        <v>901</v>
      </c>
      <c r="D64" s="48" t="s">
        <v>57</v>
      </c>
      <c r="E64" s="39" t="s">
        <v>192</v>
      </c>
      <c r="F64" s="15"/>
      <c r="G64" s="38">
        <v>0.2</v>
      </c>
      <c r="H64" s="38">
        <v>0.2</v>
      </c>
      <c r="I64" s="7"/>
    </row>
    <row r="65" spans="1:9" ht="43.5" thickBot="1">
      <c r="A65" s="15">
        <v>60</v>
      </c>
      <c r="B65" s="15" t="s">
        <v>340</v>
      </c>
      <c r="C65" s="47">
        <v>901</v>
      </c>
      <c r="D65" s="48" t="s">
        <v>57</v>
      </c>
      <c r="E65" s="39" t="s">
        <v>192</v>
      </c>
      <c r="F65" s="94">
        <v>200</v>
      </c>
      <c r="G65" s="38">
        <v>200</v>
      </c>
      <c r="H65" s="38">
        <v>200</v>
      </c>
      <c r="I65" s="7"/>
    </row>
    <row r="66" spans="1:9" ht="57.75" thickBot="1">
      <c r="A66" s="11">
        <v>61</v>
      </c>
      <c r="B66" s="57" t="s">
        <v>297</v>
      </c>
      <c r="C66" s="47">
        <v>901</v>
      </c>
      <c r="D66" s="48" t="s">
        <v>57</v>
      </c>
      <c r="E66" s="39" t="s">
        <v>193</v>
      </c>
      <c r="F66" s="15"/>
      <c r="G66" s="38">
        <f>SUM(G67,G68)</f>
        <v>115.20100000000001</v>
      </c>
      <c r="H66" s="38">
        <f>SUM(H67,H68)</f>
        <v>115.20100000000001</v>
      </c>
      <c r="I66" s="7"/>
    </row>
    <row r="67" spans="1:9" ht="114.75" thickBot="1">
      <c r="A67" s="15">
        <v>62</v>
      </c>
      <c r="B67" s="15" t="s">
        <v>341</v>
      </c>
      <c r="C67" s="47">
        <v>901</v>
      </c>
      <c r="D67" s="48" t="s">
        <v>57</v>
      </c>
      <c r="E67" s="39" t="s">
        <v>193</v>
      </c>
      <c r="F67" s="94">
        <v>100</v>
      </c>
      <c r="G67" s="38">
        <v>108.974</v>
      </c>
      <c r="H67" s="38">
        <v>108.974</v>
      </c>
      <c r="I67" s="7"/>
    </row>
    <row r="68" spans="1:9" ht="43.5" thickBot="1">
      <c r="A68" s="11">
        <v>63</v>
      </c>
      <c r="B68" s="15" t="s">
        <v>340</v>
      </c>
      <c r="C68" s="47">
        <v>901</v>
      </c>
      <c r="D68" s="48" t="s">
        <v>57</v>
      </c>
      <c r="E68" s="39" t="s">
        <v>193</v>
      </c>
      <c r="F68" s="94">
        <v>200</v>
      </c>
      <c r="G68" s="38">
        <v>6.2270000000000003</v>
      </c>
      <c r="H68" s="38">
        <v>6.2270000000000003</v>
      </c>
      <c r="I68" s="7"/>
    </row>
    <row r="69" spans="1:9" ht="115.5" customHeight="1" thickBot="1">
      <c r="A69" s="15">
        <v>64</v>
      </c>
      <c r="B69" s="13" t="s">
        <v>426</v>
      </c>
      <c r="C69" s="47">
        <v>901</v>
      </c>
      <c r="D69" s="48" t="s">
        <v>57</v>
      </c>
      <c r="E69" s="50" t="s">
        <v>360</v>
      </c>
      <c r="F69" s="49"/>
      <c r="G69" s="38">
        <f>SUM(G70)</f>
        <v>301.10000000000002</v>
      </c>
      <c r="H69" s="38">
        <f>SUM(H70)</f>
        <v>301.10000000000002</v>
      </c>
      <c r="I69" s="7"/>
    </row>
    <row r="70" spans="1:9" ht="43.5" thickBot="1">
      <c r="A70" s="11">
        <v>65</v>
      </c>
      <c r="B70" s="13" t="s">
        <v>340</v>
      </c>
      <c r="C70" s="47">
        <v>901</v>
      </c>
      <c r="D70" s="48" t="s">
        <v>57</v>
      </c>
      <c r="E70" s="50" t="s">
        <v>360</v>
      </c>
      <c r="F70" s="49">
        <v>200</v>
      </c>
      <c r="G70" s="45">
        <v>301.10000000000002</v>
      </c>
      <c r="H70" s="45">
        <v>301.10000000000002</v>
      </c>
      <c r="I70" s="7"/>
    </row>
    <row r="71" spans="1:9" ht="15.75" thickBot="1">
      <c r="A71" s="15">
        <v>66</v>
      </c>
      <c r="B71" s="15" t="s">
        <v>5</v>
      </c>
      <c r="C71" s="47">
        <v>901</v>
      </c>
      <c r="D71" s="126" t="s">
        <v>421</v>
      </c>
      <c r="E71" s="48"/>
      <c r="F71" s="53"/>
      <c r="G71" s="38">
        <f t="shared" ref="G71:H74" si="3">SUM(G72)</f>
        <v>1222.4000000000001</v>
      </c>
      <c r="H71" s="38">
        <f t="shared" si="3"/>
        <v>1222.4000000000001</v>
      </c>
      <c r="I71" s="7"/>
    </row>
    <row r="72" spans="1:9" ht="29.25" thickBot="1">
      <c r="A72" s="11">
        <v>67</v>
      </c>
      <c r="B72" s="15" t="s">
        <v>6</v>
      </c>
      <c r="C72" s="47">
        <v>901</v>
      </c>
      <c r="D72" s="48" t="s">
        <v>58</v>
      </c>
      <c r="E72" s="48"/>
      <c r="F72" s="53"/>
      <c r="G72" s="38">
        <f t="shared" si="3"/>
        <v>1222.4000000000001</v>
      </c>
      <c r="H72" s="38">
        <f t="shared" si="3"/>
        <v>1222.4000000000001</v>
      </c>
      <c r="I72" s="7"/>
    </row>
    <row r="73" spans="1:9" ht="57.75" thickBot="1">
      <c r="A73" s="15">
        <v>68</v>
      </c>
      <c r="B73" s="15" t="s">
        <v>254</v>
      </c>
      <c r="C73" s="47">
        <v>901</v>
      </c>
      <c r="D73" s="48" t="s">
        <v>58</v>
      </c>
      <c r="E73" s="39" t="s">
        <v>98</v>
      </c>
      <c r="F73" s="49"/>
      <c r="G73" s="38">
        <f t="shared" si="3"/>
        <v>1222.4000000000001</v>
      </c>
      <c r="H73" s="38">
        <f t="shared" si="3"/>
        <v>1222.4000000000001</v>
      </c>
      <c r="I73" s="7"/>
    </row>
    <row r="74" spans="1:9" ht="61.5" customHeight="1" thickBot="1">
      <c r="A74" s="11">
        <v>69</v>
      </c>
      <c r="B74" s="15" t="s">
        <v>256</v>
      </c>
      <c r="C74" s="47">
        <v>901</v>
      </c>
      <c r="D74" s="48" t="s">
        <v>58</v>
      </c>
      <c r="E74" s="39" t="s">
        <v>108</v>
      </c>
      <c r="F74" s="49"/>
      <c r="G74" s="38">
        <f t="shared" si="3"/>
        <v>1222.4000000000001</v>
      </c>
      <c r="H74" s="38">
        <f t="shared" si="3"/>
        <v>1222.4000000000001</v>
      </c>
      <c r="I74" s="7"/>
    </row>
    <row r="75" spans="1:9" ht="57.75" thickBot="1">
      <c r="A75" s="15">
        <v>70</v>
      </c>
      <c r="B75" s="15" t="s">
        <v>32</v>
      </c>
      <c r="C75" s="47">
        <v>901</v>
      </c>
      <c r="D75" s="48" t="s">
        <v>58</v>
      </c>
      <c r="E75" s="39" t="s">
        <v>109</v>
      </c>
      <c r="F75" s="49"/>
      <c r="G75" s="38">
        <f>SUM(G76,G77)</f>
        <v>1222.4000000000001</v>
      </c>
      <c r="H75" s="38">
        <f>SUM(H76,H77)</f>
        <v>1222.4000000000001</v>
      </c>
      <c r="I75" s="7"/>
    </row>
    <row r="76" spans="1:9" ht="92.25" customHeight="1" thickBot="1">
      <c r="A76" s="11">
        <v>71</v>
      </c>
      <c r="B76" s="15" t="s">
        <v>341</v>
      </c>
      <c r="C76" s="47">
        <v>901</v>
      </c>
      <c r="D76" s="48" t="s">
        <v>58</v>
      </c>
      <c r="E76" s="39" t="s">
        <v>109</v>
      </c>
      <c r="F76" s="49">
        <v>100</v>
      </c>
      <c r="G76" s="38">
        <v>959.93100000000004</v>
      </c>
      <c r="H76" s="38">
        <v>959.93100000000004</v>
      </c>
      <c r="I76" s="7"/>
    </row>
    <row r="77" spans="1:9" ht="47.25" customHeight="1" thickBot="1">
      <c r="A77" s="15">
        <v>72</v>
      </c>
      <c r="B77" s="15" t="s">
        <v>340</v>
      </c>
      <c r="C77" s="47">
        <v>901</v>
      </c>
      <c r="D77" s="48" t="s">
        <v>58</v>
      </c>
      <c r="E77" s="39" t="s">
        <v>109</v>
      </c>
      <c r="F77" s="49">
        <v>200</v>
      </c>
      <c r="G77" s="38">
        <v>262.46899999999999</v>
      </c>
      <c r="H77" s="38">
        <v>262.46899999999999</v>
      </c>
      <c r="I77" s="7"/>
    </row>
    <row r="78" spans="1:9" ht="37.5" customHeight="1" thickBot="1">
      <c r="A78" s="11">
        <v>73</v>
      </c>
      <c r="B78" s="54" t="s">
        <v>33</v>
      </c>
      <c r="C78" s="47">
        <v>901</v>
      </c>
      <c r="D78" s="48" t="s">
        <v>59</v>
      </c>
      <c r="E78" s="48"/>
      <c r="F78" s="58"/>
      <c r="G78" s="38">
        <f>SUM(G79,G86,G108)</f>
        <v>9516</v>
      </c>
      <c r="H78" s="38">
        <f>SUM(H79,H86,H108)</f>
        <v>9516</v>
      </c>
      <c r="I78" s="7"/>
    </row>
    <row r="79" spans="1:9" ht="15.75" thickBot="1">
      <c r="A79" s="15">
        <v>74</v>
      </c>
      <c r="B79" s="15" t="s">
        <v>348</v>
      </c>
      <c r="C79" s="47">
        <v>901</v>
      </c>
      <c r="D79" s="51" t="s">
        <v>60</v>
      </c>
      <c r="E79" s="48"/>
      <c r="F79" s="49"/>
      <c r="G79" s="38">
        <f>SUM(G80)</f>
        <v>231</v>
      </c>
      <c r="H79" s="38">
        <f>SUM(H80)</f>
        <v>231</v>
      </c>
      <c r="I79" s="7"/>
    </row>
    <row r="80" spans="1:9" ht="57.75" thickBot="1">
      <c r="A80" s="11">
        <v>75</v>
      </c>
      <c r="B80" s="15" t="s">
        <v>257</v>
      </c>
      <c r="C80" s="47">
        <v>901</v>
      </c>
      <c r="D80" s="51" t="s">
        <v>60</v>
      </c>
      <c r="E80" s="39" t="s">
        <v>98</v>
      </c>
      <c r="F80" s="59"/>
      <c r="G80" s="38">
        <f>SUM(G81)</f>
        <v>231</v>
      </c>
      <c r="H80" s="38">
        <f>SUM(H81)</f>
        <v>231</v>
      </c>
      <c r="I80" s="7"/>
    </row>
    <row r="81" spans="1:9" ht="57.75" thickBot="1">
      <c r="A81" s="15">
        <v>76</v>
      </c>
      <c r="B81" s="15" t="s">
        <v>258</v>
      </c>
      <c r="C81" s="47">
        <v>901</v>
      </c>
      <c r="D81" s="51" t="s">
        <v>60</v>
      </c>
      <c r="E81" s="39" t="s">
        <v>108</v>
      </c>
      <c r="F81" s="49"/>
      <c r="G81" s="38">
        <f>SUM(G82,G84)</f>
        <v>231</v>
      </c>
      <c r="H81" s="38">
        <f>SUM(H82,H84)</f>
        <v>231</v>
      </c>
      <c r="I81" s="7"/>
    </row>
    <row r="82" spans="1:9" ht="100.5" thickBot="1">
      <c r="A82" s="11">
        <v>77</v>
      </c>
      <c r="B82" s="15" t="s">
        <v>361</v>
      </c>
      <c r="C82" s="47">
        <v>901</v>
      </c>
      <c r="D82" s="51" t="s">
        <v>60</v>
      </c>
      <c r="E82" s="39" t="s">
        <v>248</v>
      </c>
      <c r="F82" s="49"/>
      <c r="G82" s="38">
        <f>SUM(G83)</f>
        <v>81</v>
      </c>
      <c r="H82" s="38">
        <f>SUM(H83)</f>
        <v>81</v>
      </c>
      <c r="I82" s="7"/>
    </row>
    <row r="83" spans="1:9" ht="43.5" thickBot="1">
      <c r="A83" s="15">
        <v>78</v>
      </c>
      <c r="B83" s="15" t="s">
        <v>340</v>
      </c>
      <c r="C83" s="47">
        <v>901</v>
      </c>
      <c r="D83" s="51" t="s">
        <v>60</v>
      </c>
      <c r="E83" s="39" t="s">
        <v>248</v>
      </c>
      <c r="F83" s="49">
        <v>200</v>
      </c>
      <c r="G83" s="38">
        <v>81</v>
      </c>
      <c r="H83" s="38">
        <v>81</v>
      </c>
      <c r="I83" s="7"/>
    </row>
    <row r="84" spans="1:9" ht="100.5" thickBot="1">
      <c r="A84" s="11">
        <v>79</v>
      </c>
      <c r="B84" s="15" t="s">
        <v>110</v>
      </c>
      <c r="C84" s="47">
        <v>901</v>
      </c>
      <c r="D84" s="51" t="s">
        <v>60</v>
      </c>
      <c r="E84" s="39" t="s">
        <v>249</v>
      </c>
      <c r="F84" s="49"/>
      <c r="G84" s="38">
        <f>SUM(G85)</f>
        <v>150</v>
      </c>
      <c r="H84" s="38">
        <f>SUM(H85)</f>
        <v>150</v>
      </c>
      <c r="I84" s="7"/>
    </row>
    <row r="85" spans="1:9" ht="43.5" thickBot="1">
      <c r="A85" s="15">
        <v>80</v>
      </c>
      <c r="B85" s="15" t="s">
        <v>340</v>
      </c>
      <c r="C85" s="47">
        <v>901</v>
      </c>
      <c r="D85" s="51" t="s">
        <v>60</v>
      </c>
      <c r="E85" s="39" t="s">
        <v>249</v>
      </c>
      <c r="F85" s="49">
        <v>200</v>
      </c>
      <c r="G85" s="38">
        <v>150</v>
      </c>
      <c r="H85" s="38">
        <v>150</v>
      </c>
      <c r="I85" s="7"/>
    </row>
    <row r="86" spans="1:9" ht="57.75" thickBot="1">
      <c r="A86" s="11">
        <v>81</v>
      </c>
      <c r="B86" s="15" t="s">
        <v>362</v>
      </c>
      <c r="C86" s="47">
        <v>901</v>
      </c>
      <c r="D86" s="51" t="s">
        <v>61</v>
      </c>
      <c r="E86" s="39"/>
      <c r="F86" s="49"/>
      <c r="G86" s="38">
        <f>SUM(G87)</f>
        <v>8785</v>
      </c>
      <c r="H86" s="38">
        <f>SUM(H87)</f>
        <v>8785</v>
      </c>
      <c r="I86" s="7"/>
    </row>
    <row r="87" spans="1:9" ht="64.5" customHeight="1" thickBot="1">
      <c r="A87" s="15">
        <v>82</v>
      </c>
      <c r="B87" s="15" t="s">
        <v>254</v>
      </c>
      <c r="C87" s="47">
        <v>901</v>
      </c>
      <c r="D87" s="51" t="s">
        <v>61</v>
      </c>
      <c r="E87" s="39" t="s">
        <v>98</v>
      </c>
      <c r="F87" s="49"/>
      <c r="G87" s="38">
        <f>SUM(G88)</f>
        <v>8785</v>
      </c>
      <c r="H87" s="38">
        <f>SUM(H88)</f>
        <v>8785</v>
      </c>
      <c r="I87" s="7"/>
    </row>
    <row r="88" spans="1:9" ht="57.75" thickBot="1">
      <c r="A88" s="11">
        <v>83</v>
      </c>
      <c r="B88" s="15" t="s">
        <v>258</v>
      </c>
      <c r="C88" s="47">
        <v>901</v>
      </c>
      <c r="D88" s="51" t="s">
        <v>61</v>
      </c>
      <c r="E88" s="39" t="s">
        <v>108</v>
      </c>
      <c r="F88" s="49"/>
      <c r="G88" s="38">
        <f>SUM(G89,G91,G93,G95,G97,G99,G101,G103,G106)</f>
        <v>8785</v>
      </c>
      <c r="H88" s="38">
        <f>SUM(H89,H91,H93,H95,H97,H99,H101,H103,H106)</f>
        <v>8785</v>
      </c>
      <c r="I88" s="7"/>
    </row>
    <row r="89" spans="1:9" ht="43.5" thickBot="1">
      <c r="A89" s="15">
        <v>84</v>
      </c>
      <c r="B89" s="15" t="s">
        <v>194</v>
      </c>
      <c r="C89" s="47">
        <v>901</v>
      </c>
      <c r="D89" s="51" t="s">
        <v>61</v>
      </c>
      <c r="E89" s="39" t="s">
        <v>158</v>
      </c>
      <c r="F89" s="49"/>
      <c r="G89" s="38">
        <f>SUM(G90)</f>
        <v>150</v>
      </c>
      <c r="H89" s="38">
        <f>SUM(H90)</f>
        <v>150</v>
      </c>
      <c r="I89" s="7"/>
    </row>
    <row r="90" spans="1:9" ht="45.75" customHeight="1" thickBot="1">
      <c r="A90" s="11">
        <v>85</v>
      </c>
      <c r="B90" s="15" t="s">
        <v>340</v>
      </c>
      <c r="C90" s="47">
        <v>901</v>
      </c>
      <c r="D90" s="51" t="s">
        <v>61</v>
      </c>
      <c r="E90" s="39" t="s">
        <v>158</v>
      </c>
      <c r="F90" s="49">
        <v>200</v>
      </c>
      <c r="G90" s="38">
        <v>150</v>
      </c>
      <c r="H90" s="38">
        <v>150</v>
      </c>
      <c r="I90" s="7"/>
    </row>
    <row r="91" spans="1:9" ht="76.5" customHeight="1" thickBot="1">
      <c r="A91" s="15">
        <v>86</v>
      </c>
      <c r="B91" s="15" t="s">
        <v>185</v>
      </c>
      <c r="C91" s="47">
        <v>901</v>
      </c>
      <c r="D91" s="51" t="s">
        <v>61</v>
      </c>
      <c r="E91" s="39" t="s">
        <v>159</v>
      </c>
      <c r="F91" s="49"/>
      <c r="G91" s="38">
        <f>SUM(G92)</f>
        <v>250</v>
      </c>
      <c r="H91" s="38">
        <f>SUM(H92)</f>
        <v>250</v>
      </c>
      <c r="I91" s="7"/>
    </row>
    <row r="92" spans="1:9" ht="43.5" thickBot="1">
      <c r="A92" s="11">
        <v>87</v>
      </c>
      <c r="B92" s="15" t="s">
        <v>340</v>
      </c>
      <c r="C92" s="47">
        <v>901</v>
      </c>
      <c r="D92" s="51" t="s">
        <v>61</v>
      </c>
      <c r="E92" s="39" t="s">
        <v>159</v>
      </c>
      <c r="F92" s="49">
        <v>200</v>
      </c>
      <c r="G92" s="38">
        <v>250</v>
      </c>
      <c r="H92" s="38">
        <v>250</v>
      </c>
      <c r="I92" s="7"/>
    </row>
    <row r="93" spans="1:9" ht="57.75" thickBot="1">
      <c r="A93" s="15">
        <v>88</v>
      </c>
      <c r="B93" s="60" t="s">
        <v>111</v>
      </c>
      <c r="C93" s="47">
        <v>901</v>
      </c>
      <c r="D93" s="51" t="s">
        <v>61</v>
      </c>
      <c r="E93" s="39" t="s">
        <v>251</v>
      </c>
      <c r="F93" s="49"/>
      <c r="G93" s="38">
        <f>SUM(G94)</f>
        <v>200</v>
      </c>
      <c r="H93" s="38">
        <f>SUM(H94)</f>
        <v>200</v>
      </c>
      <c r="I93" s="7"/>
    </row>
    <row r="94" spans="1:9" ht="43.5" thickBot="1">
      <c r="A94" s="11">
        <v>89</v>
      </c>
      <c r="B94" s="15" t="s">
        <v>340</v>
      </c>
      <c r="C94" s="47">
        <v>901</v>
      </c>
      <c r="D94" s="51" t="s">
        <v>61</v>
      </c>
      <c r="E94" s="39" t="s">
        <v>251</v>
      </c>
      <c r="F94" s="49">
        <v>200</v>
      </c>
      <c r="G94" s="38">
        <v>200</v>
      </c>
      <c r="H94" s="38">
        <v>200</v>
      </c>
      <c r="I94" s="7"/>
    </row>
    <row r="95" spans="1:9" ht="33.75" customHeight="1" thickBot="1">
      <c r="A95" s="15">
        <v>90</v>
      </c>
      <c r="B95" s="60" t="s">
        <v>363</v>
      </c>
      <c r="C95" s="47">
        <v>901</v>
      </c>
      <c r="D95" s="51" t="s">
        <v>61</v>
      </c>
      <c r="E95" s="39" t="s">
        <v>364</v>
      </c>
      <c r="F95" s="49"/>
      <c r="G95" s="38">
        <f>SUM(G96)</f>
        <v>200</v>
      </c>
      <c r="H95" s="38">
        <f>SUM(H96)</f>
        <v>200</v>
      </c>
      <c r="I95" s="7"/>
    </row>
    <row r="96" spans="1:9" ht="43.5" thickBot="1">
      <c r="A96" s="11">
        <v>91</v>
      </c>
      <c r="B96" s="15" t="s">
        <v>340</v>
      </c>
      <c r="C96" s="47">
        <v>901</v>
      </c>
      <c r="D96" s="51" t="s">
        <v>61</v>
      </c>
      <c r="E96" s="39" t="s">
        <v>364</v>
      </c>
      <c r="F96" s="49">
        <v>200</v>
      </c>
      <c r="G96" s="38">
        <v>200</v>
      </c>
      <c r="H96" s="38">
        <v>200</v>
      </c>
      <c r="I96" s="7"/>
    </row>
    <row r="97" spans="1:9" ht="43.5" thickBot="1">
      <c r="A97" s="15">
        <v>92</v>
      </c>
      <c r="B97" s="60" t="s">
        <v>183</v>
      </c>
      <c r="C97" s="47">
        <v>901</v>
      </c>
      <c r="D97" s="51" t="s">
        <v>61</v>
      </c>
      <c r="E97" s="39" t="s">
        <v>160</v>
      </c>
      <c r="F97" s="49"/>
      <c r="G97" s="38">
        <f>SUM(G98)</f>
        <v>180</v>
      </c>
      <c r="H97" s="38">
        <f>SUM(H98)</f>
        <v>180</v>
      </c>
      <c r="I97" s="7"/>
    </row>
    <row r="98" spans="1:9" ht="50.25" customHeight="1" thickBot="1">
      <c r="A98" s="11">
        <v>93</v>
      </c>
      <c r="B98" s="15" t="s">
        <v>340</v>
      </c>
      <c r="C98" s="15">
        <v>901</v>
      </c>
      <c r="D98" s="51" t="s">
        <v>61</v>
      </c>
      <c r="E98" s="39" t="s">
        <v>160</v>
      </c>
      <c r="F98" s="94">
        <v>200</v>
      </c>
      <c r="G98" s="38">
        <v>180</v>
      </c>
      <c r="H98" s="38">
        <v>180</v>
      </c>
      <c r="I98" s="7"/>
    </row>
    <row r="99" spans="1:9" ht="57.75" thickBot="1">
      <c r="A99" s="15">
        <v>94</v>
      </c>
      <c r="B99" s="60" t="s">
        <v>184</v>
      </c>
      <c r="C99" s="47">
        <v>901</v>
      </c>
      <c r="D99" s="51" t="s">
        <v>61</v>
      </c>
      <c r="E99" s="39" t="s">
        <v>161</v>
      </c>
      <c r="F99" s="49"/>
      <c r="G99" s="38">
        <f>SUM(G100)</f>
        <v>102</v>
      </c>
      <c r="H99" s="38">
        <f>SUM(H100)</f>
        <v>102</v>
      </c>
      <c r="I99" s="7"/>
    </row>
    <row r="100" spans="1:9" ht="43.5" thickBot="1">
      <c r="A100" s="11">
        <v>95</v>
      </c>
      <c r="B100" s="15" t="s">
        <v>340</v>
      </c>
      <c r="C100" s="47">
        <v>901</v>
      </c>
      <c r="D100" s="51" t="s">
        <v>61</v>
      </c>
      <c r="E100" s="39" t="s">
        <v>161</v>
      </c>
      <c r="F100" s="49">
        <v>200</v>
      </c>
      <c r="G100" s="38">
        <v>102</v>
      </c>
      <c r="H100" s="38">
        <v>102</v>
      </c>
      <c r="I100" s="7"/>
    </row>
    <row r="101" spans="1:9" ht="57.75" thickBot="1">
      <c r="A101" s="15">
        <v>96</v>
      </c>
      <c r="B101" s="60" t="s">
        <v>331</v>
      </c>
      <c r="C101" s="47">
        <v>901</v>
      </c>
      <c r="D101" s="51" t="s">
        <v>61</v>
      </c>
      <c r="E101" s="39" t="s">
        <v>246</v>
      </c>
      <c r="F101" s="49"/>
      <c r="G101" s="38">
        <f>SUM(G102)</f>
        <v>200</v>
      </c>
      <c r="H101" s="38">
        <f>SUM(H102)</f>
        <v>200</v>
      </c>
      <c r="I101" s="7"/>
    </row>
    <row r="102" spans="1:9" ht="43.5" thickBot="1">
      <c r="A102" s="11">
        <v>97</v>
      </c>
      <c r="B102" s="15" t="s">
        <v>340</v>
      </c>
      <c r="C102" s="47">
        <v>901</v>
      </c>
      <c r="D102" s="51" t="s">
        <v>61</v>
      </c>
      <c r="E102" s="39" t="s">
        <v>246</v>
      </c>
      <c r="F102" s="49">
        <v>200</v>
      </c>
      <c r="G102" s="38">
        <v>200</v>
      </c>
      <c r="H102" s="38">
        <v>200</v>
      </c>
      <c r="I102" s="7"/>
    </row>
    <row r="103" spans="1:9" ht="72" thickBot="1">
      <c r="A103" s="15">
        <v>98</v>
      </c>
      <c r="B103" s="60" t="s">
        <v>286</v>
      </c>
      <c r="C103" s="47">
        <v>901</v>
      </c>
      <c r="D103" s="51" t="s">
        <v>61</v>
      </c>
      <c r="E103" s="39" t="s">
        <v>247</v>
      </c>
      <c r="F103" s="49"/>
      <c r="G103" s="38">
        <f>SUM(G104,G105)</f>
        <v>7398</v>
      </c>
      <c r="H103" s="38">
        <f>SUM(H104,H105)</f>
        <v>7398</v>
      </c>
      <c r="I103" s="7"/>
    </row>
    <row r="104" spans="1:9" ht="92.25" customHeight="1" thickBot="1">
      <c r="A104" s="11">
        <v>99</v>
      </c>
      <c r="B104" s="15" t="s">
        <v>341</v>
      </c>
      <c r="C104" s="47">
        <v>901</v>
      </c>
      <c r="D104" s="51" t="s">
        <v>61</v>
      </c>
      <c r="E104" s="39" t="s">
        <v>247</v>
      </c>
      <c r="F104" s="49">
        <v>100</v>
      </c>
      <c r="G104" s="38">
        <v>6080</v>
      </c>
      <c r="H104" s="38">
        <v>6080</v>
      </c>
      <c r="I104" s="7"/>
    </row>
    <row r="105" spans="1:9" ht="43.5" thickBot="1">
      <c r="A105" s="15">
        <v>100</v>
      </c>
      <c r="B105" s="15" t="s">
        <v>340</v>
      </c>
      <c r="C105" s="47">
        <v>901</v>
      </c>
      <c r="D105" s="51" t="s">
        <v>61</v>
      </c>
      <c r="E105" s="39" t="s">
        <v>247</v>
      </c>
      <c r="F105" s="49">
        <v>200</v>
      </c>
      <c r="G105" s="38">
        <v>1318</v>
      </c>
      <c r="H105" s="38">
        <v>1318</v>
      </c>
      <c r="I105" s="7"/>
    </row>
    <row r="106" spans="1:9" ht="29.25" thickBot="1">
      <c r="A106" s="11">
        <v>101</v>
      </c>
      <c r="B106" s="60" t="s">
        <v>157</v>
      </c>
      <c r="C106" s="47">
        <v>901</v>
      </c>
      <c r="D106" s="51" t="s">
        <v>61</v>
      </c>
      <c r="E106" s="39" t="s">
        <v>250</v>
      </c>
      <c r="F106" s="49"/>
      <c r="G106" s="38">
        <f>SUM(G107)</f>
        <v>105</v>
      </c>
      <c r="H106" s="38">
        <f>SUM(H107)</f>
        <v>105</v>
      </c>
      <c r="I106" s="7"/>
    </row>
    <row r="107" spans="1:9" ht="43.5" thickBot="1">
      <c r="A107" s="15">
        <v>102</v>
      </c>
      <c r="B107" s="15" t="s">
        <v>340</v>
      </c>
      <c r="C107" s="47">
        <v>901</v>
      </c>
      <c r="D107" s="51" t="s">
        <v>61</v>
      </c>
      <c r="E107" s="39" t="s">
        <v>250</v>
      </c>
      <c r="F107" s="49">
        <v>200</v>
      </c>
      <c r="G107" s="38">
        <v>105</v>
      </c>
      <c r="H107" s="38">
        <v>105</v>
      </c>
      <c r="I107" s="7"/>
    </row>
    <row r="108" spans="1:9" ht="57.75" thickBot="1">
      <c r="A108" s="11">
        <v>103</v>
      </c>
      <c r="B108" s="15" t="s">
        <v>258</v>
      </c>
      <c r="C108" s="61">
        <v>901</v>
      </c>
      <c r="D108" s="51" t="s">
        <v>113</v>
      </c>
      <c r="E108" s="39" t="s">
        <v>108</v>
      </c>
      <c r="F108" s="62"/>
      <c r="G108" s="38">
        <f>SUM(G109,G111,G113,G115,G117)</f>
        <v>500</v>
      </c>
      <c r="H108" s="38">
        <f>SUM(H109,H111,H113,H115,H117)</f>
        <v>500</v>
      </c>
      <c r="I108" s="7"/>
    </row>
    <row r="109" spans="1:9" ht="57.75" thickBot="1">
      <c r="A109" s="15">
        <v>104</v>
      </c>
      <c r="B109" s="15" t="s">
        <v>186</v>
      </c>
      <c r="C109" s="61">
        <v>901</v>
      </c>
      <c r="D109" s="51" t="s">
        <v>113</v>
      </c>
      <c r="E109" s="39" t="s">
        <v>162</v>
      </c>
      <c r="F109" s="62"/>
      <c r="G109" s="38">
        <f>SUM(G110)</f>
        <v>190</v>
      </c>
      <c r="H109" s="38">
        <f>SUM(H110)</f>
        <v>190</v>
      </c>
      <c r="I109" s="7"/>
    </row>
    <row r="110" spans="1:9" ht="43.5" thickBot="1">
      <c r="A110" s="11">
        <v>105</v>
      </c>
      <c r="B110" s="15" t="s">
        <v>340</v>
      </c>
      <c r="C110" s="61">
        <v>901</v>
      </c>
      <c r="D110" s="51" t="s">
        <v>113</v>
      </c>
      <c r="E110" s="39" t="s">
        <v>162</v>
      </c>
      <c r="F110" s="62">
        <v>200</v>
      </c>
      <c r="G110" s="38">
        <v>190</v>
      </c>
      <c r="H110" s="38">
        <v>190</v>
      </c>
      <c r="I110" s="7"/>
    </row>
    <row r="111" spans="1:9" ht="43.5" thickBot="1">
      <c r="A111" s="15">
        <v>106</v>
      </c>
      <c r="B111" s="15" t="s">
        <v>112</v>
      </c>
      <c r="C111" s="61">
        <v>901</v>
      </c>
      <c r="D111" s="51" t="s">
        <v>113</v>
      </c>
      <c r="E111" s="39" t="s">
        <v>252</v>
      </c>
      <c r="F111" s="62"/>
      <c r="G111" s="38">
        <f>SUM(G112)</f>
        <v>280</v>
      </c>
      <c r="H111" s="38">
        <f>SUM(H112)</f>
        <v>280</v>
      </c>
      <c r="I111" s="7"/>
    </row>
    <row r="112" spans="1:9" ht="57.75" thickBot="1">
      <c r="A112" s="11">
        <v>107</v>
      </c>
      <c r="B112" s="15" t="s">
        <v>342</v>
      </c>
      <c r="C112" s="61">
        <v>901</v>
      </c>
      <c r="D112" s="51" t="s">
        <v>113</v>
      </c>
      <c r="E112" s="39" t="s">
        <v>252</v>
      </c>
      <c r="F112" s="62">
        <v>600</v>
      </c>
      <c r="G112" s="38">
        <v>280</v>
      </c>
      <c r="H112" s="38">
        <v>280</v>
      </c>
      <c r="I112" s="7"/>
    </row>
    <row r="113" spans="1:9" ht="29.25" thickBot="1">
      <c r="A113" s="15">
        <v>108</v>
      </c>
      <c r="B113" s="15" t="s">
        <v>334</v>
      </c>
      <c r="C113" s="61">
        <v>901</v>
      </c>
      <c r="D113" s="51" t="s">
        <v>113</v>
      </c>
      <c r="E113" s="39" t="s">
        <v>253</v>
      </c>
      <c r="F113" s="62"/>
      <c r="G113" s="38">
        <f>SUM(G114)</f>
        <v>20</v>
      </c>
      <c r="H113" s="38">
        <f>SUM(H114)</f>
        <v>20</v>
      </c>
      <c r="I113" s="7"/>
    </row>
    <row r="114" spans="1:9" ht="43.5" thickBot="1">
      <c r="A114" s="11">
        <v>109</v>
      </c>
      <c r="B114" s="15" t="s">
        <v>340</v>
      </c>
      <c r="C114" s="61">
        <v>901</v>
      </c>
      <c r="D114" s="51" t="s">
        <v>113</v>
      </c>
      <c r="E114" s="39" t="s">
        <v>253</v>
      </c>
      <c r="F114" s="62">
        <v>200</v>
      </c>
      <c r="G114" s="38">
        <v>20</v>
      </c>
      <c r="H114" s="38">
        <v>20</v>
      </c>
      <c r="I114" s="7"/>
    </row>
    <row r="115" spans="1:9" ht="72" thickBot="1">
      <c r="A115" s="15">
        <v>110</v>
      </c>
      <c r="B115" s="11" t="s">
        <v>307</v>
      </c>
      <c r="C115" s="61">
        <v>901</v>
      </c>
      <c r="D115" s="51" t="s">
        <v>113</v>
      </c>
      <c r="E115" s="11">
        <v>141620000</v>
      </c>
      <c r="F115" s="15"/>
      <c r="G115" s="38">
        <f>SUM(G116)</f>
        <v>5</v>
      </c>
      <c r="H115" s="38">
        <f>SUM(H116)</f>
        <v>5</v>
      </c>
      <c r="I115" s="7"/>
    </row>
    <row r="116" spans="1:9" ht="45.75" customHeight="1" thickBot="1">
      <c r="A116" s="11">
        <v>111</v>
      </c>
      <c r="B116" s="15" t="s">
        <v>340</v>
      </c>
      <c r="C116" s="61">
        <v>901</v>
      </c>
      <c r="D116" s="51" t="s">
        <v>113</v>
      </c>
      <c r="E116" s="11">
        <v>141620000</v>
      </c>
      <c r="F116" s="94">
        <v>200</v>
      </c>
      <c r="G116" s="38">
        <v>5</v>
      </c>
      <c r="H116" s="38">
        <v>5</v>
      </c>
      <c r="I116" s="7"/>
    </row>
    <row r="117" spans="1:9" ht="57.75" thickBot="1">
      <c r="A117" s="15">
        <v>112</v>
      </c>
      <c r="B117" s="11" t="s">
        <v>365</v>
      </c>
      <c r="C117" s="61">
        <v>901</v>
      </c>
      <c r="D117" s="51" t="s">
        <v>113</v>
      </c>
      <c r="E117" s="12">
        <v>141720000</v>
      </c>
      <c r="F117" s="15"/>
      <c r="G117" s="38">
        <f>SUM(G118)</f>
        <v>5</v>
      </c>
      <c r="H117" s="38">
        <f>SUM(H118)</f>
        <v>5</v>
      </c>
      <c r="I117" s="7"/>
    </row>
    <row r="118" spans="1:9" ht="47.25" customHeight="1" thickBot="1">
      <c r="A118" s="11">
        <v>113</v>
      </c>
      <c r="B118" s="15" t="s">
        <v>340</v>
      </c>
      <c r="C118" s="61">
        <v>901</v>
      </c>
      <c r="D118" s="51" t="s">
        <v>113</v>
      </c>
      <c r="E118" s="12">
        <v>141720000</v>
      </c>
      <c r="F118" s="94">
        <v>200</v>
      </c>
      <c r="G118" s="38">
        <v>5</v>
      </c>
      <c r="H118" s="38">
        <v>5</v>
      </c>
      <c r="I118" s="7"/>
    </row>
    <row r="119" spans="1:9" ht="15.75" thickBot="1">
      <c r="A119" s="15">
        <v>114</v>
      </c>
      <c r="B119" s="15" t="s">
        <v>7</v>
      </c>
      <c r="C119" s="61">
        <v>901</v>
      </c>
      <c r="D119" s="51" t="s">
        <v>62</v>
      </c>
      <c r="E119" s="39"/>
      <c r="F119" s="15"/>
      <c r="G119" s="38">
        <f>SUM(G120,G124,G131,G136,G147)</f>
        <v>128206.89</v>
      </c>
      <c r="H119" s="38">
        <f>SUM(H120,H124,H131,H136,H147)</f>
        <v>128206.89</v>
      </c>
      <c r="I119" s="7"/>
    </row>
    <row r="120" spans="1:9" ht="21" customHeight="1" thickBot="1">
      <c r="A120" s="11">
        <v>115</v>
      </c>
      <c r="B120" s="15" t="s">
        <v>8</v>
      </c>
      <c r="C120" s="61">
        <v>901</v>
      </c>
      <c r="D120" s="51" t="s">
        <v>63</v>
      </c>
      <c r="E120" s="39"/>
      <c r="F120" s="55"/>
      <c r="G120" s="38">
        <f t="shared" ref="G120:H122" si="4">SUM(G121)</f>
        <v>449.4</v>
      </c>
      <c r="H120" s="38">
        <f t="shared" si="4"/>
        <v>449.4</v>
      </c>
      <c r="I120" s="7"/>
    </row>
    <row r="121" spans="1:9" ht="29.25" thickBot="1">
      <c r="A121" s="15">
        <v>116</v>
      </c>
      <c r="B121" s="15" t="s">
        <v>318</v>
      </c>
      <c r="C121" s="63">
        <v>901</v>
      </c>
      <c r="D121" s="104" t="s">
        <v>63</v>
      </c>
      <c r="E121" s="39" t="s">
        <v>92</v>
      </c>
      <c r="F121" s="15"/>
      <c r="G121" s="38">
        <f t="shared" si="4"/>
        <v>449.4</v>
      </c>
      <c r="H121" s="38">
        <f t="shared" si="4"/>
        <v>449.4</v>
      </c>
      <c r="I121" s="7"/>
    </row>
    <row r="122" spans="1:9" ht="72" thickBot="1">
      <c r="A122" s="11">
        <v>117</v>
      </c>
      <c r="B122" s="105" t="s">
        <v>114</v>
      </c>
      <c r="C122" s="106">
        <v>901</v>
      </c>
      <c r="D122" s="107" t="s">
        <v>63</v>
      </c>
      <c r="E122" s="39" t="s">
        <v>197</v>
      </c>
      <c r="F122" s="15"/>
      <c r="G122" s="38">
        <f t="shared" si="4"/>
        <v>449.4</v>
      </c>
      <c r="H122" s="38">
        <f t="shared" si="4"/>
        <v>449.4</v>
      </c>
      <c r="I122" s="7"/>
    </row>
    <row r="123" spans="1:9" ht="49.5" customHeight="1" thickBot="1">
      <c r="A123" s="15">
        <v>118</v>
      </c>
      <c r="B123" s="15" t="s">
        <v>340</v>
      </c>
      <c r="C123" s="61">
        <v>901</v>
      </c>
      <c r="D123" s="51" t="s">
        <v>63</v>
      </c>
      <c r="E123" s="39" t="s">
        <v>197</v>
      </c>
      <c r="F123" s="94">
        <v>200</v>
      </c>
      <c r="G123" s="38">
        <v>449.4</v>
      </c>
      <c r="H123" s="38">
        <v>449.4</v>
      </c>
      <c r="I123" s="7"/>
    </row>
    <row r="124" spans="1:9" ht="15.75" thickBot="1">
      <c r="A124" s="11">
        <v>119</v>
      </c>
      <c r="B124" s="15" t="s">
        <v>154</v>
      </c>
      <c r="C124" s="61">
        <v>901</v>
      </c>
      <c r="D124" s="51" t="s">
        <v>64</v>
      </c>
      <c r="E124" s="64"/>
      <c r="F124" s="93"/>
      <c r="G124" s="38">
        <f>SUM(G125)</f>
        <v>200</v>
      </c>
      <c r="H124" s="38">
        <f>SUM(H125)</f>
        <v>200</v>
      </c>
      <c r="I124" s="7"/>
    </row>
    <row r="125" spans="1:9" ht="60.75" customHeight="1" thickBot="1">
      <c r="A125" s="15">
        <v>120</v>
      </c>
      <c r="B125" s="15" t="s">
        <v>254</v>
      </c>
      <c r="C125" s="61">
        <v>901</v>
      </c>
      <c r="D125" s="51" t="s">
        <v>64</v>
      </c>
      <c r="E125" s="39" t="s">
        <v>98</v>
      </c>
      <c r="F125" s="96"/>
      <c r="G125" s="38">
        <f>SUM(G126)</f>
        <v>200</v>
      </c>
      <c r="H125" s="38">
        <f>SUM(H126)</f>
        <v>200</v>
      </c>
      <c r="I125" s="7"/>
    </row>
    <row r="126" spans="1:9" ht="43.5" thickBot="1">
      <c r="A126" s="11">
        <v>121</v>
      </c>
      <c r="B126" s="15" t="s">
        <v>259</v>
      </c>
      <c r="C126" s="61">
        <v>901</v>
      </c>
      <c r="D126" s="51" t="s">
        <v>64</v>
      </c>
      <c r="E126" s="39" t="s">
        <v>115</v>
      </c>
      <c r="F126" s="94"/>
      <c r="G126" s="38">
        <f>SUM(G127,G129)</f>
        <v>200</v>
      </c>
      <c r="H126" s="38">
        <f>SUM(H127,H129)</f>
        <v>200</v>
      </c>
      <c r="I126" s="7"/>
    </row>
    <row r="127" spans="1:9" ht="29.25" thickBot="1">
      <c r="A127" s="15">
        <v>122</v>
      </c>
      <c r="B127" s="15" t="s">
        <v>163</v>
      </c>
      <c r="C127" s="61">
        <v>901</v>
      </c>
      <c r="D127" s="51" t="s">
        <v>64</v>
      </c>
      <c r="E127" s="39" t="s">
        <v>198</v>
      </c>
      <c r="F127" s="94"/>
      <c r="G127" s="38">
        <f>SUM(G128)</f>
        <v>170</v>
      </c>
      <c r="H127" s="38">
        <f>SUM(H128)</f>
        <v>170</v>
      </c>
      <c r="I127" s="7"/>
    </row>
    <row r="128" spans="1:9" ht="43.5" thickBot="1">
      <c r="A128" s="11">
        <v>123</v>
      </c>
      <c r="B128" s="15" t="s">
        <v>340</v>
      </c>
      <c r="C128" s="57">
        <v>901</v>
      </c>
      <c r="D128" s="51" t="s">
        <v>64</v>
      </c>
      <c r="E128" s="39" t="s">
        <v>198</v>
      </c>
      <c r="F128" s="94">
        <v>200</v>
      </c>
      <c r="G128" s="38">
        <v>170</v>
      </c>
      <c r="H128" s="38">
        <v>170</v>
      </c>
      <c r="I128" s="8"/>
    </row>
    <row r="129" spans="1:9" ht="29.25" thickBot="1">
      <c r="A129" s="15">
        <v>124</v>
      </c>
      <c r="B129" s="15" t="s">
        <v>187</v>
      </c>
      <c r="C129" s="61">
        <v>901</v>
      </c>
      <c r="D129" s="51" t="s">
        <v>64</v>
      </c>
      <c r="E129" s="39" t="s">
        <v>164</v>
      </c>
      <c r="F129" s="94"/>
      <c r="G129" s="38">
        <f>SUM(G130)</f>
        <v>30</v>
      </c>
      <c r="H129" s="38">
        <f>SUM(H130)</f>
        <v>30</v>
      </c>
      <c r="I129" s="7"/>
    </row>
    <row r="130" spans="1:9" ht="43.5" thickBot="1">
      <c r="A130" s="11">
        <v>125</v>
      </c>
      <c r="B130" s="15" t="s">
        <v>340</v>
      </c>
      <c r="C130" s="61">
        <v>901</v>
      </c>
      <c r="D130" s="51" t="s">
        <v>64</v>
      </c>
      <c r="E130" s="39" t="s">
        <v>164</v>
      </c>
      <c r="F130" s="94">
        <v>200</v>
      </c>
      <c r="G130" s="38">
        <v>30</v>
      </c>
      <c r="H130" s="38">
        <v>30</v>
      </c>
      <c r="I130" s="7"/>
    </row>
    <row r="131" spans="1:9" ht="15.75" thickBot="1">
      <c r="A131" s="15">
        <v>126</v>
      </c>
      <c r="B131" s="15" t="s">
        <v>9</v>
      </c>
      <c r="C131" s="61">
        <v>901</v>
      </c>
      <c r="D131" s="51" t="s">
        <v>65</v>
      </c>
      <c r="E131" s="64"/>
      <c r="F131" s="65"/>
      <c r="G131" s="38">
        <f t="shared" ref="G131:H134" si="5">SUM(G132)</f>
        <v>1545</v>
      </c>
      <c r="H131" s="38">
        <f t="shared" si="5"/>
        <v>1545</v>
      </c>
      <c r="I131" s="7"/>
    </row>
    <row r="132" spans="1:9" ht="57.75" thickBot="1">
      <c r="A132" s="11">
        <v>127</v>
      </c>
      <c r="B132" s="15" t="s">
        <v>254</v>
      </c>
      <c r="C132" s="61">
        <v>901</v>
      </c>
      <c r="D132" s="51" t="s">
        <v>65</v>
      </c>
      <c r="E132" s="39" t="s">
        <v>98</v>
      </c>
      <c r="F132" s="55"/>
      <c r="G132" s="38">
        <f t="shared" si="5"/>
        <v>1545</v>
      </c>
      <c r="H132" s="38">
        <f t="shared" si="5"/>
        <v>1545</v>
      </c>
      <c r="I132" s="7"/>
    </row>
    <row r="133" spans="1:9" ht="72" thickBot="1">
      <c r="A133" s="15">
        <v>128</v>
      </c>
      <c r="B133" s="15" t="s">
        <v>260</v>
      </c>
      <c r="C133" s="61">
        <v>901</v>
      </c>
      <c r="D133" s="51" t="s">
        <v>65</v>
      </c>
      <c r="E133" s="39" t="s">
        <v>116</v>
      </c>
      <c r="F133" s="15"/>
      <c r="G133" s="38">
        <f t="shared" si="5"/>
        <v>1545</v>
      </c>
      <c r="H133" s="38">
        <f t="shared" si="5"/>
        <v>1545</v>
      </c>
      <c r="I133" s="7"/>
    </row>
    <row r="134" spans="1:9" ht="29.25" thickBot="1">
      <c r="A134" s="11">
        <v>129</v>
      </c>
      <c r="B134" s="16" t="s">
        <v>195</v>
      </c>
      <c r="C134" s="61">
        <v>901</v>
      </c>
      <c r="D134" s="51" t="s">
        <v>65</v>
      </c>
      <c r="E134" s="39" t="s">
        <v>199</v>
      </c>
      <c r="F134" s="15"/>
      <c r="G134" s="38">
        <f t="shared" si="5"/>
        <v>1545</v>
      </c>
      <c r="H134" s="38">
        <f t="shared" si="5"/>
        <v>1545</v>
      </c>
      <c r="I134" s="7"/>
    </row>
    <row r="135" spans="1:9" ht="15.75" thickBot="1">
      <c r="A135" s="15">
        <v>130</v>
      </c>
      <c r="B135" s="15" t="s">
        <v>339</v>
      </c>
      <c r="C135" s="61">
        <v>901</v>
      </c>
      <c r="D135" s="51" t="s">
        <v>65</v>
      </c>
      <c r="E135" s="39" t="s">
        <v>199</v>
      </c>
      <c r="F135" s="94">
        <v>800</v>
      </c>
      <c r="G135" s="38">
        <v>1545</v>
      </c>
      <c r="H135" s="38">
        <v>1545</v>
      </c>
      <c r="I135" s="7"/>
    </row>
    <row r="136" spans="1:9" ht="29.25" thickBot="1">
      <c r="A136" s="11">
        <v>131</v>
      </c>
      <c r="B136" s="15" t="s">
        <v>153</v>
      </c>
      <c r="C136" s="61">
        <v>901</v>
      </c>
      <c r="D136" s="66" t="s">
        <v>66</v>
      </c>
      <c r="E136" s="39"/>
      <c r="F136" s="94"/>
      <c r="G136" s="38">
        <f>SUM(G137)</f>
        <v>99219.49</v>
      </c>
      <c r="H136" s="38">
        <f>SUM(H137)</f>
        <v>99219.49</v>
      </c>
      <c r="I136" s="7"/>
    </row>
    <row r="137" spans="1:9" ht="57.75" thickBot="1">
      <c r="A137" s="15">
        <v>132</v>
      </c>
      <c r="B137" s="15" t="s">
        <v>254</v>
      </c>
      <c r="C137" s="61">
        <v>901</v>
      </c>
      <c r="D137" s="51" t="s">
        <v>66</v>
      </c>
      <c r="E137" s="39" t="s">
        <v>98</v>
      </c>
      <c r="F137" s="96"/>
      <c r="G137" s="38">
        <f>SUM(G138)</f>
        <v>99219.49</v>
      </c>
      <c r="H137" s="38">
        <f>SUM(H138)</f>
        <v>99219.49</v>
      </c>
      <c r="I137" s="7"/>
    </row>
    <row r="138" spans="1:9" ht="72" thickBot="1">
      <c r="A138" s="11">
        <v>133</v>
      </c>
      <c r="B138" s="15" t="s">
        <v>260</v>
      </c>
      <c r="C138" s="61">
        <v>901</v>
      </c>
      <c r="D138" s="51" t="s">
        <v>66</v>
      </c>
      <c r="E138" s="39" t="s">
        <v>116</v>
      </c>
      <c r="F138" s="94"/>
      <c r="G138" s="38">
        <f>SUM(G139,G141,G145,G143)</f>
        <v>99219.49</v>
      </c>
      <c r="H138" s="38">
        <f>SUM(H139,H141,H145,H143)</f>
        <v>99219.49</v>
      </c>
      <c r="I138" s="7"/>
    </row>
    <row r="139" spans="1:9" ht="62.25" customHeight="1" thickBot="1">
      <c r="A139" s="15">
        <v>134</v>
      </c>
      <c r="B139" s="15" t="s">
        <v>366</v>
      </c>
      <c r="C139" s="61">
        <v>901</v>
      </c>
      <c r="D139" s="51" t="s">
        <v>66</v>
      </c>
      <c r="E139" s="39" t="s">
        <v>165</v>
      </c>
      <c r="F139" s="94"/>
      <c r="G139" s="38">
        <f>SUM(G140)</f>
        <v>29464.427820000001</v>
      </c>
      <c r="H139" s="38">
        <f>SUM(H140)</f>
        <v>29464.427820000001</v>
      </c>
      <c r="I139" s="7"/>
    </row>
    <row r="140" spans="1:9" ht="48" customHeight="1" thickBot="1">
      <c r="A140" s="11">
        <v>135</v>
      </c>
      <c r="B140" s="15" t="s">
        <v>340</v>
      </c>
      <c r="C140" s="61">
        <v>901</v>
      </c>
      <c r="D140" s="51" t="s">
        <v>66</v>
      </c>
      <c r="E140" s="39" t="s">
        <v>165</v>
      </c>
      <c r="F140" s="94">
        <v>200</v>
      </c>
      <c r="G140" s="45">
        <v>29464.427820000001</v>
      </c>
      <c r="H140" s="45">
        <v>29464.427820000001</v>
      </c>
      <c r="I140" s="7"/>
    </row>
    <row r="141" spans="1:9" ht="37.5" customHeight="1" thickBot="1">
      <c r="A141" s="15">
        <v>136</v>
      </c>
      <c r="B141" s="122" t="s">
        <v>367</v>
      </c>
      <c r="C141" s="61">
        <v>901</v>
      </c>
      <c r="D141" s="51" t="s">
        <v>66</v>
      </c>
      <c r="E141" s="39" t="s">
        <v>408</v>
      </c>
      <c r="F141" s="96"/>
      <c r="G141" s="38">
        <f>SUM(G142)</f>
        <v>500</v>
      </c>
      <c r="H141" s="38">
        <f>SUM(H142)</f>
        <v>500</v>
      </c>
      <c r="I141" s="7"/>
    </row>
    <row r="142" spans="1:9" ht="43.5" thickBot="1">
      <c r="A142" s="11">
        <v>137</v>
      </c>
      <c r="B142" s="15" t="s">
        <v>340</v>
      </c>
      <c r="C142" s="61">
        <v>901</v>
      </c>
      <c r="D142" s="51" t="s">
        <v>66</v>
      </c>
      <c r="E142" s="39" t="s">
        <v>408</v>
      </c>
      <c r="F142" s="94">
        <v>200</v>
      </c>
      <c r="G142" s="38">
        <v>500</v>
      </c>
      <c r="H142" s="38">
        <v>500</v>
      </c>
      <c r="I142" s="7"/>
    </row>
    <row r="143" spans="1:9" ht="45.75" customHeight="1" thickBot="1">
      <c r="A143" s="15">
        <v>138</v>
      </c>
      <c r="B143" s="15" t="s">
        <v>419</v>
      </c>
      <c r="C143" s="61">
        <v>901</v>
      </c>
      <c r="D143" s="51" t="s">
        <v>66</v>
      </c>
      <c r="E143" s="39" t="s">
        <v>420</v>
      </c>
      <c r="F143" s="94"/>
      <c r="G143" s="38">
        <f>SUM(G144)</f>
        <v>31563</v>
      </c>
      <c r="H143" s="38">
        <f>SUM(H144)</f>
        <v>31563</v>
      </c>
      <c r="I143" s="7"/>
    </row>
    <row r="144" spans="1:9" ht="46.5" customHeight="1" thickBot="1">
      <c r="A144" s="11">
        <v>139</v>
      </c>
      <c r="B144" s="15" t="s">
        <v>340</v>
      </c>
      <c r="C144" s="61">
        <v>901</v>
      </c>
      <c r="D144" s="51" t="s">
        <v>66</v>
      </c>
      <c r="E144" s="39" t="s">
        <v>420</v>
      </c>
      <c r="F144" s="94">
        <v>200</v>
      </c>
      <c r="G144" s="45">
        <v>31563</v>
      </c>
      <c r="H144" s="45">
        <v>31563</v>
      </c>
      <c r="I144" s="7"/>
    </row>
    <row r="145" spans="1:9" ht="57" customHeight="1" thickBot="1">
      <c r="A145" s="15">
        <v>138</v>
      </c>
      <c r="B145" s="15" t="s">
        <v>368</v>
      </c>
      <c r="C145" s="61">
        <v>901</v>
      </c>
      <c r="D145" s="51" t="s">
        <v>66</v>
      </c>
      <c r="E145" s="39" t="s">
        <v>166</v>
      </c>
      <c r="F145" s="94"/>
      <c r="G145" s="38">
        <f>SUM(G146)</f>
        <v>37692.062180000001</v>
      </c>
      <c r="H145" s="38">
        <f>SUM(H146)</f>
        <v>37692.062180000001</v>
      </c>
      <c r="I145" s="7"/>
    </row>
    <row r="146" spans="1:9" ht="46.5" customHeight="1" thickBot="1">
      <c r="A146" s="11">
        <v>139</v>
      </c>
      <c r="B146" s="15" t="s">
        <v>340</v>
      </c>
      <c r="C146" s="61">
        <v>901</v>
      </c>
      <c r="D146" s="51" t="s">
        <v>66</v>
      </c>
      <c r="E146" s="39" t="s">
        <v>166</v>
      </c>
      <c r="F146" s="94">
        <v>200</v>
      </c>
      <c r="G146" s="45">
        <v>37692.062180000001</v>
      </c>
      <c r="H146" s="45">
        <v>37692.062180000001</v>
      </c>
      <c r="I146" s="7"/>
    </row>
    <row r="147" spans="1:9" ht="39.75" customHeight="1" thickBot="1">
      <c r="A147" s="15">
        <v>140</v>
      </c>
      <c r="B147" s="15" t="s">
        <v>34</v>
      </c>
      <c r="C147" s="61">
        <v>901</v>
      </c>
      <c r="D147" s="51" t="s">
        <v>67</v>
      </c>
      <c r="E147" s="39"/>
      <c r="F147" s="15"/>
      <c r="G147" s="38">
        <f>SUM(G148,G165)</f>
        <v>26793</v>
      </c>
      <c r="H147" s="38">
        <f>SUM(H148,H165)</f>
        <v>26793</v>
      </c>
      <c r="I147" s="7"/>
    </row>
    <row r="148" spans="1:9" ht="57.75" thickBot="1">
      <c r="A148" s="11">
        <v>141</v>
      </c>
      <c r="B148" s="15" t="s">
        <v>254</v>
      </c>
      <c r="C148" s="61">
        <v>901</v>
      </c>
      <c r="D148" s="51" t="s">
        <v>67</v>
      </c>
      <c r="E148" s="39" t="s">
        <v>98</v>
      </c>
      <c r="F148" s="55"/>
      <c r="G148" s="38">
        <f>SUM(G149,G152)</f>
        <v>22693</v>
      </c>
      <c r="H148" s="38">
        <f>SUM(H149,H152)</f>
        <v>22693</v>
      </c>
      <c r="I148" s="7"/>
    </row>
    <row r="149" spans="1:9" ht="72" thickBot="1">
      <c r="A149" s="15">
        <v>142</v>
      </c>
      <c r="B149" s="15" t="s">
        <v>281</v>
      </c>
      <c r="C149" s="61">
        <v>901</v>
      </c>
      <c r="D149" s="51" t="s">
        <v>67</v>
      </c>
      <c r="E149" s="39" t="s">
        <v>117</v>
      </c>
      <c r="F149" s="15"/>
      <c r="G149" s="38">
        <f>SUM(G150)</f>
        <v>200</v>
      </c>
      <c r="H149" s="38">
        <f>SUM(H150)</f>
        <v>200</v>
      </c>
      <c r="I149" s="7"/>
    </row>
    <row r="150" spans="1:9" ht="72" thickBot="1">
      <c r="A150" s="11">
        <v>143</v>
      </c>
      <c r="B150" s="15" t="s">
        <v>181</v>
      </c>
      <c r="C150" s="61">
        <v>901</v>
      </c>
      <c r="D150" s="51" t="s">
        <v>67</v>
      </c>
      <c r="E150" s="39" t="s">
        <v>308</v>
      </c>
      <c r="F150" s="55"/>
      <c r="G150" s="38">
        <f>SUM(G151)</f>
        <v>200</v>
      </c>
      <c r="H150" s="38">
        <f>SUM(H151)</f>
        <v>200</v>
      </c>
      <c r="I150" s="7"/>
    </row>
    <row r="151" spans="1:9" ht="57.75" thickBot="1">
      <c r="A151" s="15">
        <v>144</v>
      </c>
      <c r="B151" s="15" t="s">
        <v>342</v>
      </c>
      <c r="C151" s="61">
        <v>901</v>
      </c>
      <c r="D151" s="51" t="s">
        <v>67</v>
      </c>
      <c r="E151" s="39" t="s">
        <v>308</v>
      </c>
      <c r="F151" s="94">
        <v>600</v>
      </c>
      <c r="G151" s="38">
        <v>200</v>
      </c>
      <c r="H151" s="38">
        <v>200</v>
      </c>
      <c r="I151" s="7"/>
    </row>
    <row r="152" spans="1:9" ht="75" customHeight="1" thickBot="1">
      <c r="A152" s="11">
        <v>145</v>
      </c>
      <c r="B152" s="15" t="s">
        <v>261</v>
      </c>
      <c r="C152" s="61">
        <v>901</v>
      </c>
      <c r="D152" s="51" t="s">
        <v>67</v>
      </c>
      <c r="E152" s="39" t="s">
        <v>118</v>
      </c>
      <c r="F152" s="15"/>
      <c r="G152" s="38">
        <f>SUM(G153,G155,G157,G159,G161,G163)</f>
        <v>22493</v>
      </c>
      <c r="H152" s="38">
        <f>SUM(H153,H155,H157,H159,H161,H163)</f>
        <v>22493</v>
      </c>
      <c r="I152" s="7"/>
    </row>
    <row r="153" spans="1:9" ht="44.25" customHeight="1" thickBot="1">
      <c r="A153" s="15">
        <v>146</v>
      </c>
      <c r="B153" s="15" t="s">
        <v>369</v>
      </c>
      <c r="C153" s="61">
        <v>901</v>
      </c>
      <c r="D153" s="51" t="s">
        <v>67</v>
      </c>
      <c r="E153" s="127" t="s">
        <v>409</v>
      </c>
      <c r="F153" s="15"/>
      <c r="G153" s="38">
        <f>SUM(G154)</f>
        <v>238</v>
      </c>
      <c r="H153" s="38">
        <f>SUM(H154)</f>
        <v>238</v>
      </c>
      <c r="I153" s="7"/>
    </row>
    <row r="154" spans="1:9" ht="43.5" thickBot="1">
      <c r="A154" s="11">
        <v>147</v>
      </c>
      <c r="B154" s="15" t="s">
        <v>340</v>
      </c>
      <c r="C154" s="61">
        <v>901</v>
      </c>
      <c r="D154" s="51" t="s">
        <v>67</v>
      </c>
      <c r="E154" s="127" t="s">
        <v>409</v>
      </c>
      <c r="F154" s="94">
        <v>200</v>
      </c>
      <c r="G154" s="38">
        <v>238</v>
      </c>
      <c r="H154" s="38">
        <v>238</v>
      </c>
      <c r="I154" s="8"/>
    </row>
    <row r="155" spans="1:9" ht="234" customHeight="1" thickBot="1">
      <c r="A155" s="15">
        <v>148</v>
      </c>
      <c r="B155" s="130" t="s">
        <v>370</v>
      </c>
      <c r="C155" s="61">
        <v>901</v>
      </c>
      <c r="D155" s="51" t="s">
        <v>67</v>
      </c>
      <c r="E155" s="127" t="s">
        <v>410</v>
      </c>
      <c r="F155" s="94"/>
      <c r="G155" s="38">
        <f>SUM(G156)</f>
        <v>200</v>
      </c>
      <c r="H155" s="38">
        <f>SUM(H156)</f>
        <v>200</v>
      </c>
      <c r="I155" s="8"/>
    </row>
    <row r="156" spans="1:9" ht="43.5" thickBot="1">
      <c r="A156" s="11">
        <v>149</v>
      </c>
      <c r="B156" s="15" t="s">
        <v>340</v>
      </c>
      <c r="C156" s="61">
        <v>901</v>
      </c>
      <c r="D156" s="51" t="s">
        <v>67</v>
      </c>
      <c r="E156" s="127" t="s">
        <v>410</v>
      </c>
      <c r="F156" s="94">
        <v>200</v>
      </c>
      <c r="G156" s="38">
        <v>200</v>
      </c>
      <c r="H156" s="38">
        <v>200</v>
      </c>
      <c r="I156" s="7"/>
    </row>
    <row r="157" spans="1:9" ht="15.75" thickBot="1">
      <c r="A157" s="15">
        <v>150</v>
      </c>
      <c r="B157" s="15" t="s">
        <v>309</v>
      </c>
      <c r="C157" s="61">
        <v>901</v>
      </c>
      <c r="D157" s="51" t="s">
        <v>67</v>
      </c>
      <c r="E157" s="39" t="s">
        <v>310</v>
      </c>
      <c r="F157" s="94"/>
      <c r="G157" s="38">
        <f>SUM(G158)</f>
        <v>800</v>
      </c>
      <c r="H157" s="38">
        <f>SUM(H158)</f>
        <v>800</v>
      </c>
      <c r="I157" s="7"/>
    </row>
    <row r="158" spans="1:9" ht="43.5" thickBot="1">
      <c r="A158" s="11">
        <v>151</v>
      </c>
      <c r="B158" s="15" t="s">
        <v>340</v>
      </c>
      <c r="C158" s="61">
        <v>901</v>
      </c>
      <c r="D158" s="51" t="s">
        <v>67</v>
      </c>
      <c r="E158" s="39" t="s">
        <v>310</v>
      </c>
      <c r="F158" s="94">
        <v>200</v>
      </c>
      <c r="G158" s="38">
        <v>800</v>
      </c>
      <c r="H158" s="38">
        <v>800</v>
      </c>
      <c r="I158" s="7"/>
    </row>
    <row r="159" spans="1:9" ht="100.5" thickBot="1">
      <c r="A159" s="15">
        <v>152</v>
      </c>
      <c r="B159" s="60" t="s">
        <v>422</v>
      </c>
      <c r="C159" s="61">
        <v>901</v>
      </c>
      <c r="D159" s="51" t="s">
        <v>67</v>
      </c>
      <c r="E159" s="39" t="s">
        <v>371</v>
      </c>
      <c r="F159" s="94"/>
      <c r="G159" s="38">
        <f>SUM(G160)</f>
        <v>8058</v>
      </c>
      <c r="H159" s="38">
        <f>SUM(H160)</f>
        <v>8058</v>
      </c>
      <c r="I159" s="7"/>
    </row>
    <row r="160" spans="1:9" ht="43.5" customHeight="1" thickBot="1">
      <c r="A160" s="11">
        <v>153</v>
      </c>
      <c r="B160" s="15" t="s">
        <v>373</v>
      </c>
      <c r="C160" s="61">
        <v>901</v>
      </c>
      <c r="D160" s="51" t="s">
        <v>67</v>
      </c>
      <c r="E160" s="39" t="s">
        <v>371</v>
      </c>
      <c r="F160" s="94">
        <v>400</v>
      </c>
      <c r="G160" s="45">
        <v>8058</v>
      </c>
      <c r="H160" s="45">
        <v>8058</v>
      </c>
      <c r="I160" s="7"/>
    </row>
    <row r="161" spans="1:9" ht="86.25" thickBot="1">
      <c r="A161" s="15">
        <v>154</v>
      </c>
      <c r="B161" s="9" t="s">
        <v>423</v>
      </c>
      <c r="C161" s="61">
        <v>901</v>
      </c>
      <c r="D161" s="51" t="s">
        <v>67</v>
      </c>
      <c r="E161" s="39" t="s">
        <v>372</v>
      </c>
      <c r="F161" s="15"/>
      <c r="G161" s="38">
        <f>SUM(G162)</f>
        <v>12997</v>
      </c>
      <c r="H161" s="38">
        <f>SUM(H162)</f>
        <v>12997</v>
      </c>
      <c r="I161" s="7"/>
    </row>
    <row r="162" spans="1:9" ht="43.5" thickBot="1">
      <c r="A162" s="11">
        <v>155</v>
      </c>
      <c r="B162" s="15" t="s">
        <v>373</v>
      </c>
      <c r="C162" s="61">
        <v>901</v>
      </c>
      <c r="D162" s="51" t="s">
        <v>67</v>
      </c>
      <c r="E162" s="39" t="s">
        <v>372</v>
      </c>
      <c r="F162" s="94">
        <v>400</v>
      </c>
      <c r="G162" s="45">
        <v>12997</v>
      </c>
      <c r="H162" s="45">
        <v>12997</v>
      </c>
      <c r="I162" s="7"/>
    </row>
    <row r="163" spans="1:9" ht="86.25" thickBot="1">
      <c r="A163" s="15">
        <v>156</v>
      </c>
      <c r="B163" s="9" t="s">
        <v>374</v>
      </c>
      <c r="C163" s="57">
        <v>901</v>
      </c>
      <c r="D163" s="51" t="s">
        <v>67</v>
      </c>
      <c r="E163" s="39" t="s">
        <v>375</v>
      </c>
      <c r="F163" s="94"/>
      <c r="G163" s="38">
        <f>SUM(G164)</f>
        <v>200</v>
      </c>
      <c r="H163" s="38">
        <f>SUM(H164)</f>
        <v>200</v>
      </c>
      <c r="I163" s="7"/>
    </row>
    <row r="164" spans="1:9" ht="43.5" thickBot="1">
      <c r="A164" s="11">
        <v>157</v>
      </c>
      <c r="B164" s="15" t="s">
        <v>340</v>
      </c>
      <c r="C164" s="61">
        <v>901</v>
      </c>
      <c r="D164" s="51" t="s">
        <v>67</v>
      </c>
      <c r="E164" s="39" t="s">
        <v>375</v>
      </c>
      <c r="F164" s="94">
        <v>200</v>
      </c>
      <c r="G164" s="38">
        <v>200</v>
      </c>
      <c r="H164" s="38">
        <v>200</v>
      </c>
      <c r="I164" s="7"/>
    </row>
    <row r="165" spans="1:9" ht="29.25" thickBot="1">
      <c r="A165" s="15">
        <v>158</v>
      </c>
      <c r="B165" s="15" t="s">
        <v>318</v>
      </c>
      <c r="C165" s="61">
        <v>901</v>
      </c>
      <c r="D165" s="67" t="s">
        <v>67</v>
      </c>
      <c r="E165" s="68" t="s">
        <v>92</v>
      </c>
      <c r="F165" s="94"/>
      <c r="G165" s="38">
        <f>SUM(G166)</f>
        <v>4100</v>
      </c>
      <c r="H165" s="38">
        <f>SUM(H166)</f>
        <v>4100</v>
      </c>
      <c r="I165" s="7"/>
    </row>
    <row r="166" spans="1:9" ht="43.5" thickBot="1">
      <c r="A166" s="11">
        <v>159</v>
      </c>
      <c r="B166" s="15" t="s">
        <v>91</v>
      </c>
      <c r="C166" s="61">
        <v>901</v>
      </c>
      <c r="D166" s="51" t="s">
        <v>67</v>
      </c>
      <c r="E166" s="39" t="s">
        <v>93</v>
      </c>
      <c r="F166" s="94"/>
      <c r="G166" s="38">
        <f>SUM(G167)</f>
        <v>4100</v>
      </c>
      <c r="H166" s="38">
        <f>SUM(H167)</f>
        <v>4100</v>
      </c>
      <c r="I166" s="7"/>
    </row>
    <row r="167" spans="1:9" ht="114.75" thickBot="1">
      <c r="A167" s="15">
        <v>160</v>
      </c>
      <c r="B167" s="15" t="s">
        <v>341</v>
      </c>
      <c r="C167" s="61">
        <v>901</v>
      </c>
      <c r="D167" s="51" t="s">
        <v>67</v>
      </c>
      <c r="E167" s="51" t="s">
        <v>93</v>
      </c>
      <c r="F167" s="94">
        <v>100</v>
      </c>
      <c r="G167" s="45">
        <v>4100</v>
      </c>
      <c r="H167" s="45">
        <v>4100</v>
      </c>
      <c r="I167" s="7"/>
    </row>
    <row r="168" spans="1:9" ht="15.75" thickBot="1">
      <c r="A168" s="11">
        <v>161</v>
      </c>
      <c r="B168" s="15" t="s">
        <v>10</v>
      </c>
      <c r="C168" s="61">
        <v>901</v>
      </c>
      <c r="D168" s="51" t="s">
        <v>68</v>
      </c>
      <c r="E168" s="39"/>
      <c r="F168" s="15"/>
      <c r="G168" s="38">
        <f>SUM(G169,G179,G188,G199)</f>
        <v>31191</v>
      </c>
      <c r="H168" s="38">
        <f>SUM(H169,H179,H188,H199)</f>
        <v>31191</v>
      </c>
      <c r="I168" s="7"/>
    </row>
    <row r="169" spans="1:9" ht="15.75" thickBot="1">
      <c r="A169" s="15">
        <v>162</v>
      </c>
      <c r="B169" s="15" t="s">
        <v>11</v>
      </c>
      <c r="C169" s="61">
        <v>901</v>
      </c>
      <c r="D169" s="51" t="s">
        <v>69</v>
      </c>
      <c r="E169" s="39"/>
      <c r="F169" s="15"/>
      <c r="G169" s="38">
        <f>SUM(G170,G174)</f>
        <v>12937</v>
      </c>
      <c r="H169" s="38">
        <f>SUM(H170,H174)</f>
        <v>12937</v>
      </c>
      <c r="I169" s="7"/>
    </row>
    <row r="170" spans="1:9" ht="60.75" customHeight="1" thickBot="1">
      <c r="A170" s="11">
        <v>163</v>
      </c>
      <c r="B170" s="15" t="s">
        <v>254</v>
      </c>
      <c r="C170" s="61">
        <v>901</v>
      </c>
      <c r="D170" s="51" t="s">
        <v>69</v>
      </c>
      <c r="E170" s="39" t="s">
        <v>98</v>
      </c>
      <c r="F170" s="55"/>
      <c r="G170" s="38">
        <f>SUM(G171)</f>
        <v>6450</v>
      </c>
      <c r="H170" s="38">
        <f>SUM(H171)</f>
        <v>6450</v>
      </c>
      <c r="I170" s="7"/>
    </row>
    <row r="171" spans="1:9" ht="88.5" customHeight="1" thickBot="1">
      <c r="A171" s="15">
        <v>164</v>
      </c>
      <c r="B171" s="15" t="s">
        <v>376</v>
      </c>
      <c r="C171" s="61">
        <v>901</v>
      </c>
      <c r="D171" s="51" t="s">
        <v>69</v>
      </c>
      <c r="E171" s="39" t="s">
        <v>119</v>
      </c>
      <c r="F171" s="55"/>
      <c r="G171" s="38">
        <f>SUM(G172,)</f>
        <v>6450</v>
      </c>
      <c r="H171" s="38">
        <f>SUM(H172,)</f>
        <v>6450</v>
      </c>
      <c r="I171" s="7"/>
    </row>
    <row r="172" spans="1:9" ht="43.5" thickBot="1">
      <c r="A172" s="11">
        <v>165</v>
      </c>
      <c r="B172" s="11" t="s">
        <v>377</v>
      </c>
      <c r="C172" s="61">
        <v>901</v>
      </c>
      <c r="D172" s="51" t="s">
        <v>69</v>
      </c>
      <c r="E172" s="131" t="s">
        <v>411</v>
      </c>
      <c r="F172" s="94"/>
      <c r="G172" s="38">
        <f>SUM(G173)</f>
        <v>6450</v>
      </c>
      <c r="H172" s="38">
        <f>SUM(H173)</f>
        <v>6450</v>
      </c>
      <c r="I172" s="7"/>
    </row>
    <row r="173" spans="1:9" ht="43.5" thickBot="1">
      <c r="A173" s="15">
        <v>166</v>
      </c>
      <c r="B173" s="15" t="s">
        <v>373</v>
      </c>
      <c r="C173" s="61">
        <v>901</v>
      </c>
      <c r="D173" s="51" t="s">
        <v>69</v>
      </c>
      <c r="E173" s="131" t="s">
        <v>411</v>
      </c>
      <c r="F173" s="94">
        <v>400</v>
      </c>
      <c r="G173" s="38">
        <v>6450</v>
      </c>
      <c r="H173" s="38">
        <v>6450</v>
      </c>
      <c r="I173" s="7"/>
    </row>
    <row r="174" spans="1:9" ht="29.25" thickBot="1">
      <c r="A174" s="11">
        <v>167</v>
      </c>
      <c r="B174" s="15" t="s">
        <v>318</v>
      </c>
      <c r="C174" s="61">
        <v>901</v>
      </c>
      <c r="D174" s="51" t="s">
        <v>69</v>
      </c>
      <c r="E174" s="39" t="s">
        <v>92</v>
      </c>
      <c r="F174" s="94"/>
      <c r="G174" s="38">
        <f>SUM(G175,G177)</f>
        <v>6487</v>
      </c>
      <c r="H174" s="38">
        <f>SUM(H175,H177)</f>
        <v>6487</v>
      </c>
      <c r="I174" s="7"/>
    </row>
    <row r="175" spans="1:9" ht="35.25" customHeight="1" thickBot="1">
      <c r="A175" s="15">
        <v>168</v>
      </c>
      <c r="B175" s="15" t="s">
        <v>332</v>
      </c>
      <c r="C175" s="61">
        <v>901</v>
      </c>
      <c r="D175" s="51" t="s">
        <v>69</v>
      </c>
      <c r="E175" s="39" t="s">
        <v>120</v>
      </c>
      <c r="F175" s="94"/>
      <c r="G175" s="38">
        <f>SUM(G176)</f>
        <v>487</v>
      </c>
      <c r="H175" s="38">
        <f>SUM(H176)</f>
        <v>487</v>
      </c>
      <c r="I175" s="7"/>
    </row>
    <row r="176" spans="1:9" ht="43.5" thickBot="1">
      <c r="A176" s="11">
        <v>169</v>
      </c>
      <c r="B176" s="15" t="s">
        <v>340</v>
      </c>
      <c r="C176" s="61">
        <v>901</v>
      </c>
      <c r="D176" s="51" t="s">
        <v>69</v>
      </c>
      <c r="E176" s="39" t="s">
        <v>120</v>
      </c>
      <c r="F176" s="94">
        <v>200</v>
      </c>
      <c r="G176" s="38">
        <v>487</v>
      </c>
      <c r="H176" s="38">
        <v>487</v>
      </c>
      <c r="I176" s="7"/>
    </row>
    <row r="177" spans="1:9" ht="48.75" customHeight="1" thickBot="1">
      <c r="A177" s="15">
        <v>170</v>
      </c>
      <c r="B177" s="15" t="s">
        <v>378</v>
      </c>
      <c r="C177" s="61">
        <v>901</v>
      </c>
      <c r="D177" s="51" t="s">
        <v>69</v>
      </c>
      <c r="E177" s="39" t="s">
        <v>379</v>
      </c>
      <c r="F177" s="15"/>
      <c r="G177" s="38">
        <f>SUM(G178)</f>
        <v>6000</v>
      </c>
      <c r="H177" s="38">
        <f>SUM(H178)</f>
        <v>6000</v>
      </c>
      <c r="I177" s="7"/>
    </row>
    <row r="178" spans="1:9" ht="45" customHeight="1" thickBot="1">
      <c r="A178" s="11">
        <v>171</v>
      </c>
      <c r="B178" s="15" t="s">
        <v>373</v>
      </c>
      <c r="C178" s="61">
        <v>901</v>
      </c>
      <c r="D178" s="51" t="s">
        <v>69</v>
      </c>
      <c r="E178" s="39" t="s">
        <v>379</v>
      </c>
      <c r="F178" s="94">
        <v>400</v>
      </c>
      <c r="G178" s="38">
        <v>6000</v>
      </c>
      <c r="H178" s="38">
        <v>6000</v>
      </c>
      <c r="I178" s="7"/>
    </row>
    <row r="179" spans="1:9" ht="15.75" thickBot="1">
      <c r="A179" s="15">
        <v>172</v>
      </c>
      <c r="B179" s="15" t="s">
        <v>12</v>
      </c>
      <c r="C179" s="61">
        <v>901</v>
      </c>
      <c r="D179" s="51" t="s">
        <v>70</v>
      </c>
      <c r="E179" s="39"/>
      <c r="F179" s="15"/>
      <c r="G179" s="38">
        <f>SUM(G180)</f>
        <v>5480</v>
      </c>
      <c r="H179" s="38">
        <f>SUM(H180)</f>
        <v>5480</v>
      </c>
      <c r="I179" s="7"/>
    </row>
    <row r="180" spans="1:9" ht="64.5" customHeight="1" thickBot="1">
      <c r="A180" s="11">
        <v>173</v>
      </c>
      <c r="B180" s="15" t="s">
        <v>254</v>
      </c>
      <c r="C180" s="61">
        <v>901</v>
      </c>
      <c r="D180" s="51" t="s">
        <v>70</v>
      </c>
      <c r="E180" s="39" t="s">
        <v>98</v>
      </c>
      <c r="F180" s="15"/>
      <c r="G180" s="38">
        <f>SUM(G181)</f>
        <v>5480</v>
      </c>
      <c r="H180" s="38">
        <f>SUM(H181)</f>
        <v>5480</v>
      </c>
      <c r="I180" s="7"/>
    </row>
    <row r="181" spans="1:9" ht="87.75" customHeight="1" thickBot="1">
      <c r="A181" s="15">
        <v>174</v>
      </c>
      <c r="B181" s="15" t="s">
        <v>282</v>
      </c>
      <c r="C181" s="61">
        <v>901</v>
      </c>
      <c r="D181" s="51" t="s">
        <v>70</v>
      </c>
      <c r="E181" s="39" t="s">
        <v>119</v>
      </c>
      <c r="F181" s="55"/>
      <c r="G181" s="38">
        <f>SUM(G182,G184,G186)</f>
        <v>5480</v>
      </c>
      <c r="H181" s="38">
        <f>SUM(H182,H184,H186)</f>
        <v>5480</v>
      </c>
      <c r="I181" s="7"/>
    </row>
    <row r="182" spans="1:9" ht="72" thickBot="1">
      <c r="A182" s="11">
        <v>175</v>
      </c>
      <c r="B182" s="122" t="s">
        <v>412</v>
      </c>
      <c r="C182" s="61">
        <v>901</v>
      </c>
      <c r="D182" s="51" t="s">
        <v>70</v>
      </c>
      <c r="E182" s="39" t="s">
        <v>200</v>
      </c>
      <c r="F182" s="15"/>
      <c r="G182" s="38">
        <f>SUM(G183)</f>
        <v>1500</v>
      </c>
      <c r="H182" s="38">
        <f>SUM(H183)</f>
        <v>1500</v>
      </c>
      <c r="I182" s="7"/>
    </row>
    <row r="183" spans="1:9" ht="43.5" thickBot="1">
      <c r="A183" s="15">
        <v>176</v>
      </c>
      <c r="B183" s="15" t="s">
        <v>340</v>
      </c>
      <c r="C183" s="61">
        <v>901</v>
      </c>
      <c r="D183" s="51" t="s">
        <v>70</v>
      </c>
      <c r="E183" s="39" t="s">
        <v>200</v>
      </c>
      <c r="F183" s="94">
        <v>200</v>
      </c>
      <c r="G183" s="38">
        <v>1500</v>
      </c>
      <c r="H183" s="38">
        <v>1500</v>
      </c>
      <c r="I183" s="7"/>
    </row>
    <row r="184" spans="1:9" ht="43.5" thickBot="1">
      <c r="A184" s="11">
        <v>177</v>
      </c>
      <c r="B184" s="122" t="s">
        <v>167</v>
      </c>
      <c r="C184" s="61">
        <v>901</v>
      </c>
      <c r="D184" s="51" t="s">
        <v>70</v>
      </c>
      <c r="E184" s="39" t="s">
        <v>201</v>
      </c>
      <c r="F184" s="94"/>
      <c r="G184" s="38">
        <f>SUM(G185)</f>
        <v>2000</v>
      </c>
      <c r="H184" s="38">
        <f>SUM(H185)</f>
        <v>2000</v>
      </c>
      <c r="I184" s="7"/>
    </row>
    <row r="185" spans="1:9" ht="44.25" customHeight="1" thickBot="1">
      <c r="A185" s="15">
        <v>178</v>
      </c>
      <c r="B185" s="15" t="s">
        <v>340</v>
      </c>
      <c r="C185" s="61">
        <v>901</v>
      </c>
      <c r="D185" s="51" t="s">
        <v>70</v>
      </c>
      <c r="E185" s="39" t="s">
        <v>201</v>
      </c>
      <c r="F185" s="94">
        <v>200</v>
      </c>
      <c r="G185" s="38">
        <v>2000</v>
      </c>
      <c r="H185" s="38">
        <v>2000</v>
      </c>
      <c r="I185" s="7"/>
    </row>
    <row r="186" spans="1:9" ht="57.75" thickBot="1">
      <c r="A186" s="11">
        <v>179</v>
      </c>
      <c r="B186" s="15" t="s">
        <v>380</v>
      </c>
      <c r="C186" s="61">
        <v>901</v>
      </c>
      <c r="D186" s="51" t="s">
        <v>70</v>
      </c>
      <c r="E186" s="39" t="s">
        <v>381</v>
      </c>
      <c r="F186" s="94"/>
      <c r="G186" s="38">
        <f>SUM(G187)</f>
        <v>1980</v>
      </c>
      <c r="H186" s="38">
        <f>SUM(H187)</f>
        <v>1980</v>
      </c>
      <c r="I186" s="7"/>
    </row>
    <row r="187" spans="1:9" ht="43.5" thickBot="1">
      <c r="A187" s="15">
        <v>180</v>
      </c>
      <c r="B187" s="15" t="s">
        <v>340</v>
      </c>
      <c r="C187" s="61">
        <v>901</v>
      </c>
      <c r="D187" s="51" t="s">
        <v>70</v>
      </c>
      <c r="E187" s="39" t="s">
        <v>381</v>
      </c>
      <c r="F187" s="94">
        <v>200</v>
      </c>
      <c r="G187" s="38">
        <v>1980</v>
      </c>
      <c r="H187" s="38">
        <v>1980</v>
      </c>
      <c r="I187" s="7"/>
    </row>
    <row r="188" spans="1:9" ht="15.75" thickBot="1">
      <c r="A188" s="11">
        <v>181</v>
      </c>
      <c r="B188" s="15" t="s">
        <v>13</v>
      </c>
      <c r="C188" s="61">
        <v>901</v>
      </c>
      <c r="D188" s="51" t="s">
        <v>71</v>
      </c>
      <c r="E188" s="39"/>
      <c r="F188" s="94"/>
      <c r="G188" s="38">
        <f>SUM(G189,)</f>
        <v>12747</v>
      </c>
      <c r="H188" s="38">
        <f>SUM(H189,)</f>
        <v>12747</v>
      </c>
      <c r="I188" s="7"/>
    </row>
    <row r="189" spans="1:9" ht="57.75" thickBot="1">
      <c r="A189" s="15">
        <v>182</v>
      </c>
      <c r="B189" s="15" t="s">
        <v>254</v>
      </c>
      <c r="C189" s="61">
        <v>901</v>
      </c>
      <c r="D189" s="51" t="s">
        <v>71</v>
      </c>
      <c r="E189" s="39" t="s">
        <v>98</v>
      </c>
      <c r="F189" s="96"/>
      <c r="G189" s="38">
        <f>SUM(G190)</f>
        <v>12747</v>
      </c>
      <c r="H189" s="38">
        <f>SUM(H190)</f>
        <v>12747</v>
      </c>
      <c r="I189" s="7"/>
    </row>
    <row r="190" spans="1:9" ht="93.75" customHeight="1" thickBot="1">
      <c r="A190" s="11">
        <v>183</v>
      </c>
      <c r="B190" s="15" t="s">
        <v>282</v>
      </c>
      <c r="C190" s="61">
        <v>901</v>
      </c>
      <c r="D190" s="51" t="s">
        <v>71</v>
      </c>
      <c r="E190" s="39" t="s">
        <v>119</v>
      </c>
      <c r="F190" s="96"/>
      <c r="G190" s="38">
        <f>SUM(G191,G193,G195,G197,)</f>
        <v>12747</v>
      </c>
      <c r="H190" s="38">
        <f>SUM(H191,H193,H195,H197,)</f>
        <v>12747</v>
      </c>
      <c r="I190" s="7"/>
    </row>
    <row r="191" spans="1:9" ht="25.5" customHeight="1" thickBot="1">
      <c r="A191" s="15">
        <v>184</v>
      </c>
      <c r="B191" s="15" t="s">
        <v>14</v>
      </c>
      <c r="C191" s="61">
        <v>901</v>
      </c>
      <c r="D191" s="51" t="s">
        <v>71</v>
      </c>
      <c r="E191" s="39" t="s">
        <v>202</v>
      </c>
      <c r="F191" s="96"/>
      <c r="G191" s="38">
        <f>SUM(G192)</f>
        <v>7286.89</v>
      </c>
      <c r="H191" s="38">
        <f>SUM(H192)</f>
        <v>7286.89</v>
      </c>
      <c r="I191" s="7"/>
    </row>
    <row r="192" spans="1:9" ht="43.5" thickBot="1">
      <c r="A192" s="11">
        <v>185</v>
      </c>
      <c r="B192" s="15" t="s">
        <v>340</v>
      </c>
      <c r="C192" s="61">
        <v>901</v>
      </c>
      <c r="D192" s="51" t="s">
        <v>71</v>
      </c>
      <c r="E192" s="39" t="s">
        <v>202</v>
      </c>
      <c r="F192" s="94">
        <v>200</v>
      </c>
      <c r="G192" s="38">
        <v>7286.89</v>
      </c>
      <c r="H192" s="38">
        <v>7286.89</v>
      </c>
      <c r="I192" s="7"/>
    </row>
    <row r="193" spans="1:9" ht="15.75" thickBot="1">
      <c r="A193" s="15">
        <v>186</v>
      </c>
      <c r="B193" s="15" t="s">
        <v>196</v>
      </c>
      <c r="C193" s="61">
        <v>901</v>
      </c>
      <c r="D193" s="51" t="s">
        <v>71</v>
      </c>
      <c r="E193" s="39" t="s">
        <v>203</v>
      </c>
      <c r="F193" s="55"/>
      <c r="G193" s="38">
        <f>SUM(G194)</f>
        <v>514.55999999999995</v>
      </c>
      <c r="H193" s="38">
        <f>SUM(H194)</f>
        <v>514.55999999999995</v>
      </c>
      <c r="I193" s="7"/>
    </row>
    <row r="194" spans="1:9" ht="43.5" thickBot="1">
      <c r="A194" s="11">
        <v>187</v>
      </c>
      <c r="B194" s="15" t="s">
        <v>340</v>
      </c>
      <c r="C194" s="57">
        <v>901</v>
      </c>
      <c r="D194" s="51" t="s">
        <v>71</v>
      </c>
      <c r="E194" s="39" t="s">
        <v>203</v>
      </c>
      <c r="F194" s="94">
        <v>200</v>
      </c>
      <c r="G194" s="38">
        <v>514.55999999999995</v>
      </c>
      <c r="H194" s="38">
        <v>514.55999999999995</v>
      </c>
      <c r="I194" s="7"/>
    </row>
    <row r="195" spans="1:9" s="129" customFormat="1" ht="35.25" customHeight="1" thickBot="1">
      <c r="A195" s="122">
        <v>188</v>
      </c>
      <c r="B195" s="122" t="s">
        <v>424</v>
      </c>
      <c r="C195" s="132">
        <v>901</v>
      </c>
      <c r="D195" s="66" t="s">
        <v>71</v>
      </c>
      <c r="E195" s="127" t="s">
        <v>204</v>
      </c>
      <c r="F195" s="97"/>
      <c r="G195" s="45">
        <f>SUM(G196)</f>
        <v>2972.55</v>
      </c>
      <c r="H195" s="45">
        <f>SUM(H196)</f>
        <v>2972.55</v>
      </c>
      <c r="I195" s="128"/>
    </row>
    <row r="196" spans="1:9" ht="43.5" thickBot="1">
      <c r="A196" s="11">
        <v>189</v>
      </c>
      <c r="B196" s="15" t="s">
        <v>340</v>
      </c>
      <c r="C196" s="61">
        <v>901</v>
      </c>
      <c r="D196" s="51" t="s">
        <v>71</v>
      </c>
      <c r="E196" s="39" t="s">
        <v>204</v>
      </c>
      <c r="F196" s="94">
        <v>200</v>
      </c>
      <c r="G196" s="38">
        <v>2972.55</v>
      </c>
      <c r="H196" s="38">
        <v>2972.55</v>
      </c>
      <c r="I196" s="7"/>
    </row>
    <row r="197" spans="1:9" ht="86.25" thickBot="1">
      <c r="A197" s="15">
        <v>190</v>
      </c>
      <c r="B197" s="57" t="s">
        <v>382</v>
      </c>
      <c r="C197" s="47">
        <v>901</v>
      </c>
      <c r="D197" s="51" t="s">
        <v>71</v>
      </c>
      <c r="E197" s="39" t="s">
        <v>383</v>
      </c>
      <c r="F197" s="94"/>
      <c r="G197" s="38">
        <f>SUM(G198)</f>
        <v>1973</v>
      </c>
      <c r="H197" s="38">
        <f>SUM(H198)</f>
        <v>1973</v>
      </c>
      <c r="I197" s="7"/>
    </row>
    <row r="198" spans="1:9" ht="43.5" thickBot="1">
      <c r="A198" s="11">
        <v>191</v>
      </c>
      <c r="B198" s="15" t="s">
        <v>340</v>
      </c>
      <c r="C198" s="47">
        <v>901</v>
      </c>
      <c r="D198" s="51" t="s">
        <v>71</v>
      </c>
      <c r="E198" s="39" t="s">
        <v>383</v>
      </c>
      <c r="F198" s="94">
        <v>200</v>
      </c>
      <c r="G198" s="38">
        <v>1973</v>
      </c>
      <c r="H198" s="38">
        <v>1973</v>
      </c>
      <c r="I198" s="7"/>
    </row>
    <row r="199" spans="1:9" ht="48" customHeight="1" thickBot="1">
      <c r="A199" s="15">
        <v>192</v>
      </c>
      <c r="B199" s="15" t="s">
        <v>35</v>
      </c>
      <c r="C199" s="61">
        <v>901</v>
      </c>
      <c r="D199" s="51" t="s">
        <v>72</v>
      </c>
      <c r="E199" s="39"/>
      <c r="F199" s="94"/>
      <c r="G199" s="38">
        <f t="shared" ref="G199:H201" si="6">SUM(G200)</f>
        <v>27</v>
      </c>
      <c r="H199" s="38">
        <f t="shared" si="6"/>
        <v>27</v>
      </c>
      <c r="I199" s="7"/>
    </row>
    <row r="200" spans="1:9" ht="35.25" customHeight="1" thickBot="1">
      <c r="A200" s="11">
        <v>193</v>
      </c>
      <c r="B200" s="15" t="s">
        <v>318</v>
      </c>
      <c r="C200" s="61">
        <v>901</v>
      </c>
      <c r="D200" s="51" t="s">
        <v>72</v>
      </c>
      <c r="E200" s="39" t="s">
        <v>92</v>
      </c>
      <c r="F200" s="94"/>
      <c r="G200" s="38">
        <f t="shared" si="6"/>
        <v>27</v>
      </c>
      <c r="H200" s="38">
        <f t="shared" si="6"/>
        <v>27</v>
      </c>
      <c r="I200" s="7"/>
    </row>
    <row r="201" spans="1:9" ht="123" customHeight="1" thickBot="1">
      <c r="A201" s="15">
        <v>194</v>
      </c>
      <c r="B201" s="15" t="s">
        <v>36</v>
      </c>
      <c r="C201" s="61">
        <v>901</v>
      </c>
      <c r="D201" s="51" t="s">
        <v>72</v>
      </c>
      <c r="E201" s="39" t="s">
        <v>121</v>
      </c>
      <c r="F201" s="94"/>
      <c r="G201" s="38">
        <f t="shared" si="6"/>
        <v>27</v>
      </c>
      <c r="H201" s="38">
        <f t="shared" si="6"/>
        <v>27</v>
      </c>
      <c r="I201" s="7"/>
    </row>
    <row r="202" spans="1:9" ht="27" customHeight="1" thickBot="1">
      <c r="A202" s="11">
        <v>195</v>
      </c>
      <c r="B202" s="15" t="s">
        <v>339</v>
      </c>
      <c r="C202" s="61">
        <v>901</v>
      </c>
      <c r="D202" s="51" t="s">
        <v>72</v>
      </c>
      <c r="E202" s="39" t="s">
        <v>121</v>
      </c>
      <c r="F202" s="94">
        <v>800</v>
      </c>
      <c r="G202" s="38">
        <v>27</v>
      </c>
      <c r="H202" s="38">
        <v>27</v>
      </c>
      <c r="I202" s="7"/>
    </row>
    <row r="203" spans="1:9" ht="15.75" thickBot="1">
      <c r="A203" s="15">
        <v>196</v>
      </c>
      <c r="B203" s="15" t="s">
        <v>15</v>
      </c>
      <c r="C203" s="61">
        <v>901</v>
      </c>
      <c r="D203" s="51" t="s">
        <v>73</v>
      </c>
      <c r="E203" s="39"/>
      <c r="F203" s="15"/>
      <c r="G203" s="38">
        <f>SUM(G204,G211)</f>
        <v>1130</v>
      </c>
      <c r="H203" s="38">
        <f>SUM(H204,H211)</f>
        <v>1130</v>
      </c>
      <c r="I203" s="7"/>
    </row>
    <row r="204" spans="1:9" ht="42" customHeight="1" thickBot="1">
      <c r="A204" s="11">
        <v>197</v>
      </c>
      <c r="B204" s="15" t="s">
        <v>37</v>
      </c>
      <c r="C204" s="61">
        <v>901</v>
      </c>
      <c r="D204" s="51" t="s">
        <v>74</v>
      </c>
      <c r="E204" s="39"/>
      <c r="F204" s="15"/>
      <c r="G204" s="38">
        <f>SUM(G205)</f>
        <v>238</v>
      </c>
      <c r="H204" s="38">
        <f>SUM(H205)</f>
        <v>238</v>
      </c>
      <c r="I204" s="7"/>
    </row>
    <row r="205" spans="1:9" ht="57.75" thickBot="1">
      <c r="A205" s="15">
        <v>198</v>
      </c>
      <c r="B205" s="15" t="s">
        <v>262</v>
      </c>
      <c r="C205" s="61">
        <v>901</v>
      </c>
      <c r="D205" s="51" t="s">
        <v>74</v>
      </c>
      <c r="E205" s="39" t="s">
        <v>98</v>
      </c>
      <c r="F205" s="55"/>
      <c r="G205" s="38">
        <f>SUM(G206)</f>
        <v>238</v>
      </c>
      <c r="H205" s="38">
        <f>SUM(H206)</f>
        <v>238</v>
      </c>
      <c r="I205" s="7"/>
    </row>
    <row r="206" spans="1:9" ht="53.25" customHeight="1" thickBot="1">
      <c r="A206" s="11">
        <v>199</v>
      </c>
      <c r="B206" s="15" t="s">
        <v>259</v>
      </c>
      <c r="C206" s="61">
        <v>901</v>
      </c>
      <c r="D206" s="51" t="s">
        <v>74</v>
      </c>
      <c r="E206" s="39" t="s">
        <v>115</v>
      </c>
      <c r="F206" s="15"/>
      <c r="G206" s="38">
        <f>SUM(G207,G209)</f>
        <v>238</v>
      </c>
      <c r="H206" s="38">
        <f>SUM(H207,H209)</f>
        <v>238</v>
      </c>
      <c r="I206" s="7"/>
    </row>
    <row r="207" spans="1:9" s="129" customFormat="1" ht="46.5" customHeight="1" thickBot="1">
      <c r="A207" s="122">
        <v>200</v>
      </c>
      <c r="B207" s="52" t="s">
        <v>384</v>
      </c>
      <c r="C207" s="132">
        <v>901</v>
      </c>
      <c r="D207" s="135" t="s">
        <v>74</v>
      </c>
      <c r="E207" s="136" t="s">
        <v>417</v>
      </c>
      <c r="F207" s="52"/>
      <c r="G207" s="137">
        <f>SUM(G208)</f>
        <v>208</v>
      </c>
      <c r="H207" s="137">
        <f>SUM(H208)</f>
        <v>208</v>
      </c>
      <c r="I207" s="128"/>
    </row>
    <row r="208" spans="1:9" ht="64.5" customHeight="1" thickBot="1">
      <c r="A208" s="11">
        <v>201</v>
      </c>
      <c r="B208" s="15" t="s">
        <v>340</v>
      </c>
      <c r="C208" s="61">
        <v>901</v>
      </c>
      <c r="D208" s="51" t="s">
        <v>74</v>
      </c>
      <c r="E208" s="39" t="s">
        <v>417</v>
      </c>
      <c r="F208" s="94">
        <v>200</v>
      </c>
      <c r="G208" s="38">
        <v>208</v>
      </c>
      <c r="H208" s="38">
        <v>208</v>
      </c>
      <c r="I208" s="7"/>
    </row>
    <row r="209" spans="1:9" ht="36" customHeight="1" thickBot="1">
      <c r="A209" s="15">
        <v>202</v>
      </c>
      <c r="B209" s="60" t="s">
        <v>122</v>
      </c>
      <c r="C209" s="61">
        <v>901</v>
      </c>
      <c r="D209" s="51" t="s">
        <v>74</v>
      </c>
      <c r="E209" s="39" t="s">
        <v>205</v>
      </c>
      <c r="F209" s="94"/>
      <c r="G209" s="38">
        <f>SUM(G210)</f>
        <v>30</v>
      </c>
      <c r="H209" s="38">
        <f>SUM(H210)</f>
        <v>30</v>
      </c>
      <c r="I209" s="7"/>
    </row>
    <row r="210" spans="1:9" ht="43.5" thickBot="1">
      <c r="A210" s="11">
        <v>203</v>
      </c>
      <c r="B210" s="15" t="s">
        <v>340</v>
      </c>
      <c r="C210" s="61">
        <v>901</v>
      </c>
      <c r="D210" s="51" t="s">
        <v>74</v>
      </c>
      <c r="E210" s="39" t="s">
        <v>205</v>
      </c>
      <c r="F210" s="94">
        <v>200</v>
      </c>
      <c r="G210" s="38">
        <v>30</v>
      </c>
      <c r="H210" s="38">
        <v>30</v>
      </c>
      <c r="I210" s="7"/>
    </row>
    <row r="211" spans="1:9" ht="33.75" customHeight="1" thickBot="1">
      <c r="A211" s="15">
        <v>204</v>
      </c>
      <c r="B211" s="15" t="s">
        <v>349</v>
      </c>
      <c r="C211" s="57">
        <v>901</v>
      </c>
      <c r="D211" s="51" t="s">
        <v>351</v>
      </c>
      <c r="E211" s="39"/>
      <c r="F211" s="94"/>
      <c r="G211" s="38">
        <f t="shared" ref="G211:H214" si="7">G212</f>
        <v>892</v>
      </c>
      <c r="H211" s="38">
        <f t="shared" si="7"/>
        <v>892</v>
      </c>
      <c r="I211" s="7"/>
    </row>
    <row r="212" spans="1:9" ht="57.75" thickBot="1">
      <c r="A212" s="11">
        <v>205</v>
      </c>
      <c r="B212" s="15" t="s">
        <v>262</v>
      </c>
      <c r="C212" s="61">
        <v>901</v>
      </c>
      <c r="D212" s="48" t="s">
        <v>351</v>
      </c>
      <c r="E212" s="39" t="s">
        <v>98</v>
      </c>
      <c r="F212" s="15"/>
      <c r="G212" s="92">
        <f t="shared" si="7"/>
        <v>892</v>
      </c>
      <c r="H212" s="92">
        <f t="shared" si="7"/>
        <v>892</v>
      </c>
      <c r="I212" s="7"/>
    </row>
    <row r="213" spans="1:9" ht="44.25" customHeight="1" thickBot="1">
      <c r="A213" s="15">
        <v>206</v>
      </c>
      <c r="B213" s="15" t="s">
        <v>259</v>
      </c>
      <c r="C213" s="61">
        <v>901</v>
      </c>
      <c r="D213" s="48" t="s">
        <v>351</v>
      </c>
      <c r="E213" s="39" t="s">
        <v>115</v>
      </c>
      <c r="F213" s="15"/>
      <c r="G213" s="92">
        <f t="shared" si="7"/>
        <v>892</v>
      </c>
      <c r="H213" s="92">
        <f t="shared" si="7"/>
        <v>892</v>
      </c>
      <c r="I213" s="7"/>
    </row>
    <row r="214" spans="1:9" s="129" customFormat="1" ht="29.25" thickBot="1">
      <c r="A214" s="41">
        <v>207</v>
      </c>
      <c r="B214" s="122" t="s">
        <v>350</v>
      </c>
      <c r="C214" s="132">
        <v>901</v>
      </c>
      <c r="D214" s="126" t="s">
        <v>351</v>
      </c>
      <c r="E214" s="127" t="s">
        <v>352</v>
      </c>
      <c r="F214" s="122"/>
      <c r="G214" s="133">
        <f t="shared" si="7"/>
        <v>892</v>
      </c>
      <c r="H214" s="133">
        <f t="shared" si="7"/>
        <v>892</v>
      </c>
      <c r="I214" s="128"/>
    </row>
    <row r="215" spans="1:9" ht="43.5" thickBot="1">
      <c r="A215" s="15">
        <v>208</v>
      </c>
      <c r="B215" s="15" t="s">
        <v>340</v>
      </c>
      <c r="C215" s="61">
        <v>901</v>
      </c>
      <c r="D215" s="48" t="s">
        <v>351</v>
      </c>
      <c r="E215" s="39" t="s">
        <v>352</v>
      </c>
      <c r="F215" s="15">
        <v>200</v>
      </c>
      <c r="G215" s="92">
        <v>892</v>
      </c>
      <c r="H215" s="92">
        <v>892</v>
      </c>
      <c r="I215" s="7"/>
    </row>
    <row r="216" spans="1:9" ht="15.75" thickBot="1">
      <c r="A216" s="11">
        <v>209</v>
      </c>
      <c r="B216" s="69" t="s">
        <v>48</v>
      </c>
      <c r="C216" s="61">
        <v>901</v>
      </c>
      <c r="D216" s="70" t="s">
        <v>75</v>
      </c>
      <c r="E216" s="70"/>
      <c r="F216" s="62"/>
      <c r="G216" s="71">
        <f>SUM(G217,G232)</f>
        <v>19022</v>
      </c>
      <c r="H216" s="71">
        <f>SUM(H217,H232)</f>
        <v>19022</v>
      </c>
      <c r="I216" s="7"/>
    </row>
    <row r="217" spans="1:9" ht="15.75" thickBot="1">
      <c r="A217" s="15">
        <v>210</v>
      </c>
      <c r="B217" s="15" t="s">
        <v>168</v>
      </c>
      <c r="C217" s="61">
        <v>901</v>
      </c>
      <c r="D217" s="70" t="s">
        <v>171</v>
      </c>
      <c r="E217" s="68"/>
      <c r="F217" s="62"/>
      <c r="G217" s="38">
        <f>SUM(G218,G224)</f>
        <v>17900</v>
      </c>
      <c r="H217" s="38">
        <f>SUM(H218,H224)</f>
        <v>17900</v>
      </c>
      <c r="I217" s="7"/>
    </row>
    <row r="218" spans="1:9" ht="43.5" thickBot="1">
      <c r="A218" s="11">
        <v>211</v>
      </c>
      <c r="B218" s="15" t="s">
        <v>263</v>
      </c>
      <c r="C218" s="61">
        <v>901</v>
      </c>
      <c r="D218" s="51" t="s">
        <v>171</v>
      </c>
      <c r="E218" s="39" t="s">
        <v>210</v>
      </c>
      <c r="F218" s="15"/>
      <c r="G218" s="38">
        <f>SUM(G219)</f>
        <v>4800</v>
      </c>
      <c r="H218" s="38">
        <f>SUM(H219)</f>
        <v>4800</v>
      </c>
      <c r="I218" s="7"/>
    </row>
    <row r="219" spans="1:9" ht="57.75" thickBot="1">
      <c r="A219" s="15">
        <v>212</v>
      </c>
      <c r="B219" s="15" t="s">
        <v>264</v>
      </c>
      <c r="C219" s="61">
        <v>901</v>
      </c>
      <c r="D219" s="51" t="s">
        <v>171</v>
      </c>
      <c r="E219" s="39" t="s">
        <v>211</v>
      </c>
      <c r="F219" s="15"/>
      <c r="G219" s="38">
        <f>SUM(G220,G222)</f>
        <v>4800</v>
      </c>
      <c r="H219" s="38">
        <f>SUM(H220,H222)</f>
        <v>4800</v>
      </c>
      <c r="I219" s="7"/>
    </row>
    <row r="220" spans="1:9" ht="87.75" customHeight="1" thickBot="1">
      <c r="A220" s="11">
        <v>213</v>
      </c>
      <c r="B220" s="41" t="s">
        <v>206</v>
      </c>
      <c r="C220" s="61">
        <v>901</v>
      </c>
      <c r="D220" s="51" t="s">
        <v>171</v>
      </c>
      <c r="E220" s="39" t="s">
        <v>212</v>
      </c>
      <c r="F220" s="15"/>
      <c r="G220" s="56">
        <f>SUM(G221)</f>
        <v>1366.2570000000001</v>
      </c>
      <c r="H220" s="56">
        <f>SUM(H221)</f>
        <v>1366.2570000000001</v>
      </c>
      <c r="I220" s="7"/>
    </row>
    <row r="221" spans="1:9" ht="67.5" customHeight="1" thickBot="1">
      <c r="A221" s="15">
        <v>214</v>
      </c>
      <c r="B221" s="15" t="s">
        <v>342</v>
      </c>
      <c r="C221" s="61">
        <v>901</v>
      </c>
      <c r="D221" s="51" t="s">
        <v>171</v>
      </c>
      <c r="E221" s="39" t="s">
        <v>212</v>
      </c>
      <c r="F221" s="94">
        <v>600</v>
      </c>
      <c r="G221" s="56">
        <v>1366.2570000000001</v>
      </c>
      <c r="H221" s="56">
        <v>1366.2570000000001</v>
      </c>
      <c r="I221" s="7"/>
    </row>
    <row r="222" spans="1:9" ht="143.25" thickBot="1">
      <c r="A222" s="11">
        <v>215</v>
      </c>
      <c r="B222" s="41" t="s">
        <v>207</v>
      </c>
      <c r="C222" s="61">
        <v>901</v>
      </c>
      <c r="D222" s="51" t="s">
        <v>171</v>
      </c>
      <c r="E222" s="39" t="s">
        <v>213</v>
      </c>
      <c r="F222" s="15"/>
      <c r="G222" s="38">
        <f>SUM(G223)</f>
        <v>3433.7429999999999</v>
      </c>
      <c r="H222" s="38">
        <f>SUM(H223)</f>
        <v>3433.7429999999999</v>
      </c>
      <c r="I222" s="7"/>
    </row>
    <row r="223" spans="1:9" ht="69.75" customHeight="1" thickBot="1">
      <c r="A223" s="15">
        <v>216</v>
      </c>
      <c r="B223" s="15" t="s">
        <v>342</v>
      </c>
      <c r="C223" s="61">
        <v>901</v>
      </c>
      <c r="D223" s="51" t="s">
        <v>171</v>
      </c>
      <c r="E223" s="39" t="s">
        <v>213</v>
      </c>
      <c r="F223" s="94">
        <v>600</v>
      </c>
      <c r="G223" s="38">
        <v>3433.7429999999999</v>
      </c>
      <c r="H223" s="38">
        <v>3433.7429999999999</v>
      </c>
      <c r="I223" s="7"/>
    </row>
    <row r="224" spans="1:9" ht="68.25" customHeight="1" thickBot="1">
      <c r="A224" s="11">
        <v>217</v>
      </c>
      <c r="B224" s="15" t="s">
        <v>262</v>
      </c>
      <c r="C224" s="61">
        <v>901</v>
      </c>
      <c r="D224" s="51" t="s">
        <v>171</v>
      </c>
      <c r="E224" s="39" t="s">
        <v>98</v>
      </c>
      <c r="F224" s="15"/>
      <c r="G224" s="38">
        <f>SUM(G225)</f>
        <v>13100</v>
      </c>
      <c r="H224" s="38">
        <f>SUM(H225)</f>
        <v>13100</v>
      </c>
      <c r="I224" s="7"/>
    </row>
    <row r="225" spans="1:9" ht="57.75" thickBot="1">
      <c r="A225" s="15">
        <v>218</v>
      </c>
      <c r="B225" s="15" t="s">
        <v>265</v>
      </c>
      <c r="C225" s="61">
        <v>901</v>
      </c>
      <c r="D225" s="51" t="s">
        <v>171</v>
      </c>
      <c r="E225" s="39" t="s">
        <v>123</v>
      </c>
      <c r="F225" s="15"/>
      <c r="G225" s="38">
        <f>SUM(G226,G228,G230)</f>
        <v>13100</v>
      </c>
      <c r="H225" s="38">
        <f>SUM(H226,H228,H230)</f>
        <v>13100</v>
      </c>
      <c r="I225" s="7"/>
    </row>
    <row r="226" spans="1:9" ht="72" thickBot="1">
      <c r="A226" s="11">
        <v>219</v>
      </c>
      <c r="B226" s="41" t="s">
        <v>208</v>
      </c>
      <c r="C226" s="57">
        <v>901</v>
      </c>
      <c r="D226" s="51" t="s">
        <v>171</v>
      </c>
      <c r="E226" s="39" t="s">
        <v>214</v>
      </c>
      <c r="F226" s="15"/>
      <c r="G226" s="38">
        <f>SUM(G227)</f>
        <v>3644.08</v>
      </c>
      <c r="H226" s="38">
        <f>SUM(H227)</f>
        <v>3644.08</v>
      </c>
      <c r="I226" s="7"/>
    </row>
    <row r="227" spans="1:9" ht="57.75" thickBot="1">
      <c r="A227" s="15">
        <v>220</v>
      </c>
      <c r="B227" s="15" t="s">
        <v>342</v>
      </c>
      <c r="C227" s="61">
        <v>901</v>
      </c>
      <c r="D227" s="51" t="s">
        <v>171</v>
      </c>
      <c r="E227" s="39" t="s">
        <v>214</v>
      </c>
      <c r="F227" s="94">
        <v>600</v>
      </c>
      <c r="G227" s="38">
        <v>3644.08</v>
      </c>
      <c r="H227" s="38">
        <v>3644.08</v>
      </c>
      <c r="I227" s="7"/>
    </row>
    <row r="228" spans="1:9" ht="129" thickBot="1">
      <c r="A228" s="11">
        <v>221</v>
      </c>
      <c r="B228" s="41" t="s">
        <v>209</v>
      </c>
      <c r="C228" s="61">
        <v>901</v>
      </c>
      <c r="D228" s="51" t="s">
        <v>171</v>
      </c>
      <c r="E228" s="39" t="s">
        <v>215</v>
      </c>
      <c r="F228" s="94"/>
      <c r="G228" s="38">
        <f>SUM(G229)</f>
        <v>9373.6</v>
      </c>
      <c r="H228" s="38">
        <f>SUM(H229)</f>
        <v>9373.6</v>
      </c>
      <c r="I228" s="7"/>
    </row>
    <row r="229" spans="1:9" ht="57.75" thickBot="1">
      <c r="A229" s="15">
        <v>222</v>
      </c>
      <c r="B229" s="15" t="s">
        <v>342</v>
      </c>
      <c r="C229" s="61">
        <v>901</v>
      </c>
      <c r="D229" s="51" t="s">
        <v>171</v>
      </c>
      <c r="E229" s="39" t="s">
        <v>215</v>
      </c>
      <c r="F229" s="94">
        <v>600</v>
      </c>
      <c r="G229" s="38">
        <v>9373.6</v>
      </c>
      <c r="H229" s="38">
        <v>9373.6</v>
      </c>
      <c r="I229" s="7"/>
    </row>
    <row r="230" spans="1:9" ht="100.5" thickBot="1">
      <c r="A230" s="11">
        <v>223</v>
      </c>
      <c r="B230" s="15" t="s">
        <v>385</v>
      </c>
      <c r="C230" s="61">
        <v>901</v>
      </c>
      <c r="D230" s="51" t="s">
        <v>171</v>
      </c>
      <c r="E230" s="39" t="s">
        <v>216</v>
      </c>
      <c r="F230" s="94"/>
      <c r="G230" s="38">
        <f>SUM(G231)</f>
        <v>82.32</v>
      </c>
      <c r="H230" s="38">
        <f>SUM(H231)</f>
        <v>82.32</v>
      </c>
      <c r="I230" s="7"/>
    </row>
    <row r="231" spans="1:9" ht="58.5" customHeight="1" thickBot="1">
      <c r="A231" s="15">
        <v>224</v>
      </c>
      <c r="B231" s="15" t="s">
        <v>342</v>
      </c>
      <c r="C231" s="61">
        <v>901</v>
      </c>
      <c r="D231" s="51" t="s">
        <v>171</v>
      </c>
      <c r="E231" s="39" t="s">
        <v>216</v>
      </c>
      <c r="F231" s="94">
        <v>600</v>
      </c>
      <c r="G231" s="38">
        <v>82.32</v>
      </c>
      <c r="H231" s="38">
        <v>82.32</v>
      </c>
      <c r="I231" s="7"/>
    </row>
    <row r="232" spans="1:9" ht="15.75" thickBot="1">
      <c r="A232" s="11">
        <v>225</v>
      </c>
      <c r="B232" s="15" t="s">
        <v>169</v>
      </c>
      <c r="C232" s="61">
        <v>901</v>
      </c>
      <c r="D232" s="51" t="s">
        <v>78</v>
      </c>
      <c r="E232" s="39"/>
      <c r="F232" s="15"/>
      <c r="G232" s="38">
        <f>SUM(G233)</f>
        <v>1122</v>
      </c>
      <c r="H232" s="38">
        <f>SUM(H233)</f>
        <v>1122</v>
      </c>
      <c r="I232" s="7"/>
    </row>
    <row r="233" spans="1:9" ht="57.75" thickBot="1">
      <c r="A233" s="15">
        <v>226</v>
      </c>
      <c r="B233" s="15" t="s">
        <v>254</v>
      </c>
      <c r="C233" s="47">
        <v>901</v>
      </c>
      <c r="D233" s="51" t="s">
        <v>78</v>
      </c>
      <c r="E233" s="39" t="s">
        <v>98</v>
      </c>
      <c r="F233" s="15"/>
      <c r="G233" s="38">
        <f>SUM(G234)</f>
        <v>1122</v>
      </c>
      <c r="H233" s="38">
        <f>SUM(H234)</f>
        <v>1122</v>
      </c>
      <c r="I233" s="7"/>
    </row>
    <row r="234" spans="1:9" ht="72" thickBot="1">
      <c r="A234" s="11">
        <v>227</v>
      </c>
      <c r="B234" s="15" t="s">
        <v>266</v>
      </c>
      <c r="C234" s="47">
        <v>901</v>
      </c>
      <c r="D234" s="51" t="s">
        <v>78</v>
      </c>
      <c r="E234" s="39" t="s">
        <v>124</v>
      </c>
      <c r="F234" s="15"/>
      <c r="G234" s="38">
        <f>SUM(G235,G237,G240,G243,G245,G247,G249)</f>
        <v>1122</v>
      </c>
      <c r="H234" s="38">
        <f>SUM(H235,H237,H240,H243,H245,H247,H249)</f>
        <v>1122</v>
      </c>
      <c r="I234" s="7"/>
    </row>
    <row r="235" spans="1:9" ht="66.75" customHeight="1" thickBot="1">
      <c r="A235" s="15">
        <v>228</v>
      </c>
      <c r="B235" s="108" t="s">
        <v>287</v>
      </c>
      <c r="C235" s="47">
        <v>901</v>
      </c>
      <c r="D235" s="51" t="s">
        <v>78</v>
      </c>
      <c r="E235" s="39" t="s">
        <v>386</v>
      </c>
      <c r="F235" s="15"/>
      <c r="G235" s="38">
        <f>SUM(G236)</f>
        <v>200</v>
      </c>
      <c r="H235" s="38">
        <f>SUM(H236)</f>
        <v>200</v>
      </c>
      <c r="I235" s="7"/>
    </row>
    <row r="236" spans="1:9" ht="43.5" thickBot="1">
      <c r="A236" s="11">
        <v>229</v>
      </c>
      <c r="B236" s="15" t="s">
        <v>340</v>
      </c>
      <c r="C236" s="47">
        <v>901</v>
      </c>
      <c r="D236" s="51" t="s">
        <v>78</v>
      </c>
      <c r="E236" s="39" t="s">
        <v>386</v>
      </c>
      <c r="F236" s="94">
        <v>300</v>
      </c>
      <c r="G236" s="38">
        <v>200</v>
      </c>
      <c r="H236" s="38">
        <v>200</v>
      </c>
      <c r="I236" s="7"/>
    </row>
    <row r="237" spans="1:9" ht="57.75" thickBot="1">
      <c r="A237" s="15">
        <v>230</v>
      </c>
      <c r="B237" s="109" t="s">
        <v>217</v>
      </c>
      <c r="C237" s="61">
        <v>901</v>
      </c>
      <c r="D237" s="51" t="s">
        <v>78</v>
      </c>
      <c r="E237" s="39" t="s">
        <v>219</v>
      </c>
      <c r="F237" s="94"/>
      <c r="G237" s="38">
        <f>SUM(G238,G239)</f>
        <v>100</v>
      </c>
      <c r="H237" s="38">
        <f>SUM(H238,H239)</f>
        <v>100</v>
      </c>
      <c r="I237" s="7"/>
    </row>
    <row r="238" spans="1:9" ht="114.75" thickBot="1">
      <c r="A238" s="11">
        <v>231</v>
      </c>
      <c r="B238" s="15" t="s">
        <v>341</v>
      </c>
      <c r="C238" s="61">
        <v>901</v>
      </c>
      <c r="D238" s="51" t="s">
        <v>78</v>
      </c>
      <c r="E238" s="39" t="s">
        <v>219</v>
      </c>
      <c r="F238" s="94">
        <v>100</v>
      </c>
      <c r="G238" s="38">
        <v>24</v>
      </c>
      <c r="H238" s="38">
        <v>24</v>
      </c>
      <c r="I238" s="7"/>
    </row>
    <row r="239" spans="1:9" ht="43.5" thickBot="1">
      <c r="A239" s="15">
        <v>232</v>
      </c>
      <c r="B239" s="15" t="s">
        <v>340</v>
      </c>
      <c r="C239" s="61">
        <v>901</v>
      </c>
      <c r="D239" s="51" t="s">
        <v>78</v>
      </c>
      <c r="E239" s="39" t="s">
        <v>219</v>
      </c>
      <c r="F239" s="94">
        <v>200</v>
      </c>
      <c r="G239" s="38">
        <v>76</v>
      </c>
      <c r="H239" s="38">
        <v>76</v>
      </c>
      <c r="I239" s="7"/>
    </row>
    <row r="240" spans="1:9" ht="29.25" thickBot="1">
      <c r="A240" s="11">
        <v>233</v>
      </c>
      <c r="B240" s="57" t="s">
        <v>387</v>
      </c>
      <c r="C240" s="61">
        <v>901</v>
      </c>
      <c r="D240" s="51" t="s">
        <v>78</v>
      </c>
      <c r="E240" s="39" t="s">
        <v>170</v>
      </c>
      <c r="F240" s="94"/>
      <c r="G240" s="38">
        <f>SUM(G241,G242)</f>
        <v>28</v>
      </c>
      <c r="H240" s="38">
        <f>SUM(H241,H242)</f>
        <v>28</v>
      </c>
      <c r="I240" s="7"/>
    </row>
    <row r="241" spans="1:9" ht="114.75" thickBot="1">
      <c r="A241" s="15">
        <v>234</v>
      </c>
      <c r="B241" s="15" t="s">
        <v>341</v>
      </c>
      <c r="C241" s="61">
        <v>901</v>
      </c>
      <c r="D241" s="51" t="s">
        <v>78</v>
      </c>
      <c r="E241" s="39" t="s">
        <v>170</v>
      </c>
      <c r="F241" s="94">
        <v>100</v>
      </c>
      <c r="G241" s="38">
        <v>3</v>
      </c>
      <c r="H241" s="38">
        <v>3</v>
      </c>
      <c r="I241" s="7"/>
    </row>
    <row r="242" spans="1:9" ht="43.5" thickBot="1">
      <c r="A242" s="11">
        <v>235</v>
      </c>
      <c r="B242" s="15" t="s">
        <v>340</v>
      </c>
      <c r="C242" s="61">
        <v>901</v>
      </c>
      <c r="D242" s="51" t="s">
        <v>78</v>
      </c>
      <c r="E242" s="39" t="s">
        <v>388</v>
      </c>
      <c r="F242" s="94">
        <v>200</v>
      </c>
      <c r="G242" s="38">
        <v>25</v>
      </c>
      <c r="H242" s="38">
        <v>25</v>
      </c>
      <c r="I242" s="7"/>
    </row>
    <row r="243" spans="1:9" ht="58.5" customHeight="1" thickBot="1">
      <c r="A243" s="15">
        <v>236</v>
      </c>
      <c r="B243" s="15" t="s">
        <v>328</v>
      </c>
      <c r="C243" s="47">
        <v>901</v>
      </c>
      <c r="D243" s="51" t="s">
        <v>78</v>
      </c>
      <c r="E243" s="39" t="s">
        <v>389</v>
      </c>
      <c r="F243" s="15"/>
      <c r="G243" s="38">
        <f>SUM(G244)</f>
        <v>50</v>
      </c>
      <c r="H243" s="38">
        <f>SUM(H244)</f>
        <v>50</v>
      </c>
      <c r="I243" s="7"/>
    </row>
    <row r="244" spans="1:9" ht="43.5" thickBot="1">
      <c r="A244" s="11">
        <v>237</v>
      </c>
      <c r="B244" s="15" t="s">
        <v>340</v>
      </c>
      <c r="C244" s="47">
        <v>901</v>
      </c>
      <c r="D244" s="51" t="s">
        <v>78</v>
      </c>
      <c r="E244" s="39" t="s">
        <v>389</v>
      </c>
      <c r="F244" s="94">
        <v>200</v>
      </c>
      <c r="G244" s="38">
        <v>50</v>
      </c>
      <c r="H244" s="38">
        <v>50</v>
      </c>
      <c r="I244" s="7"/>
    </row>
    <row r="245" spans="1:9" ht="43.5" thickBot="1">
      <c r="A245" s="15">
        <v>238</v>
      </c>
      <c r="B245" s="57" t="s">
        <v>288</v>
      </c>
      <c r="C245" s="57">
        <v>901</v>
      </c>
      <c r="D245" s="51" t="s">
        <v>78</v>
      </c>
      <c r="E245" s="39" t="s">
        <v>125</v>
      </c>
      <c r="F245" s="94"/>
      <c r="G245" s="38">
        <f>SUM(G246)</f>
        <v>350</v>
      </c>
      <c r="H245" s="38">
        <f>SUM(H246)</f>
        <v>350</v>
      </c>
      <c r="I245" s="7"/>
    </row>
    <row r="246" spans="1:9" ht="51" customHeight="1" thickBot="1">
      <c r="A246" s="11">
        <v>239</v>
      </c>
      <c r="B246" s="15" t="s">
        <v>340</v>
      </c>
      <c r="C246" s="61">
        <v>901</v>
      </c>
      <c r="D246" s="51" t="s">
        <v>78</v>
      </c>
      <c r="E246" s="39" t="s">
        <v>125</v>
      </c>
      <c r="F246" s="94">
        <v>200</v>
      </c>
      <c r="G246" s="38">
        <v>350</v>
      </c>
      <c r="H246" s="38">
        <v>350</v>
      </c>
      <c r="I246" s="7"/>
    </row>
    <row r="247" spans="1:9" ht="57.75" thickBot="1">
      <c r="A247" s="15">
        <v>240</v>
      </c>
      <c r="B247" s="15" t="s">
        <v>188</v>
      </c>
      <c r="C247" s="61">
        <v>901</v>
      </c>
      <c r="D247" s="51" t="s">
        <v>78</v>
      </c>
      <c r="E247" s="39" t="s">
        <v>182</v>
      </c>
      <c r="F247" s="96"/>
      <c r="G247" s="38">
        <f>SUM(G248)</f>
        <v>300</v>
      </c>
      <c r="H247" s="38">
        <f>SUM(H248)</f>
        <v>300</v>
      </c>
      <c r="I247" s="7"/>
    </row>
    <row r="248" spans="1:9" ht="51.75" customHeight="1" thickBot="1">
      <c r="A248" s="11">
        <v>241</v>
      </c>
      <c r="B248" s="15" t="s">
        <v>340</v>
      </c>
      <c r="C248" s="61">
        <v>901</v>
      </c>
      <c r="D248" s="51" t="s">
        <v>78</v>
      </c>
      <c r="E248" s="39" t="s">
        <v>182</v>
      </c>
      <c r="F248" s="94">
        <v>200</v>
      </c>
      <c r="G248" s="38">
        <v>300</v>
      </c>
      <c r="H248" s="38">
        <v>300</v>
      </c>
      <c r="I248" s="7"/>
    </row>
    <row r="249" spans="1:9" ht="72" thickBot="1">
      <c r="A249" s="15">
        <v>242</v>
      </c>
      <c r="B249" s="41" t="s">
        <v>218</v>
      </c>
      <c r="C249" s="61">
        <v>901</v>
      </c>
      <c r="D249" s="51" t="s">
        <v>78</v>
      </c>
      <c r="E249" s="39" t="s">
        <v>220</v>
      </c>
      <c r="F249" s="94"/>
      <c r="G249" s="38">
        <f>SUM(G250)</f>
        <v>94</v>
      </c>
      <c r="H249" s="38">
        <f>SUM(H250)</f>
        <v>94</v>
      </c>
      <c r="I249" s="7"/>
    </row>
    <row r="250" spans="1:9" ht="51.75" customHeight="1" thickBot="1">
      <c r="A250" s="11">
        <v>243</v>
      </c>
      <c r="B250" s="15" t="s">
        <v>340</v>
      </c>
      <c r="C250" s="47">
        <v>901</v>
      </c>
      <c r="D250" s="51" t="s">
        <v>78</v>
      </c>
      <c r="E250" s="39" t="s">
        <v>220</v>
      </c>
      <c r="F250" s="94">
        <v>200</v>
      </c>
      <c r="G250" s="38">
        <v>94</v>
      </c>
      <c r="H250" s="38">
        <v>94</v>
      </c>
      <c r="I250" s="7"/>
    </row>
    <row r="251" spans="1:9" ht="15.75" thickBot="1">
      <c r="A251" s="15">
        <v>244</v>
      </c>
      <c r="B251" s="57" t="s">
        <v>19</v>
      </c>
      <c r="C251" s="61">
        <v>901</v>
      </c>
      <c r="D251" s="70" t="s">
        <v>79</v>
      </c>
      <c r="E251" s="72"/>
      <c r="F251" s="73"/>
      <c r="G251" s="38">
        <f>SUM(G252)</f>
        <v>50450</v>
      </c>
      <c r="H251" s="38">
        <f>SUM(H252)</f>
        <v>50450</v>
      </c>
      <c r="I251" s="7"/>
    </row>
    <row r="252" spans="1:9" ht="15.75" thickBot="1">
      <c r="A252" s="11">
        <v>245</v>
      </c>
      <c r="B252" s="69" t="s">
        <v>20</v>
      </c>
      <c r="C252" s="61">
        <v>901</v>
      </c>
      <c r="D252" s="70" t="s">
        <v>80</v>
      </c>
      <c r="E252" s="74"/>
      <c r="F252" s="75"/>
      <c r="G252" s="38">
        <f>SUM(G253)</f>
        <v>50450</v>
      </c>
      <c r="H252" s="38">
        <f>SUM(H253)</f>
        <v>50450</v>
      </c>
      <c r="I252" s="7"/>
    </row>
    <row r="253" spans="1:9" ht="43.5" thickBot="1">
      <c r="A253" s="15">
        <v>246</v>
      </c>
      <c r="B253" s="15" t="s">
        <v>263</v>
      </c>
      <c r="C253" s="61">
        <v>901</v>
      </c>
      <c r="D253" s="51" t="s">
        <v>80</v>
      </c>
      <c r="E253" s="39" t="s">
        <v>210</v>
      </c>
      <c r="F253" s="55"/>
      <c r="G253" s="38">
        <f>SUM(G254,)</f>
        <v>50450</v>
      </c>
      <c r="H253" s="38">
        <f>SUM(H254,)</f>
        <v>50450</v>
      </c>
      <c r="I253" s="7"/>
    </row>
    <row r="254" spans="1:9" ht="57.75" thickBot="1">
      <c r="A254" s="11">
        <v>247</v>
      </c>
      <c r="B254" s="15" t="s">
        <v>293</v>
      </c>
      <c r="C254" s="61">
        <v>901</v>
      </c>
      <c r="D254" s="51" t="s">
        <v>80</v>
      </c>
      <c r="E254" s="39" t="s">
        <v>224</v>
      </c>
      <c r="F254" s="55"/>
      <c r="G254" s="38">
        <f>SUM(G255,G257,)</f>
        <v>50450</v>
      </c>
      <c r="H254" s="38">
        <f>SUM(H255,H257,)</f>
        <v>50450</v>
      </c>
      <c r="I254" s="7"/>
    </row>
    <row r="255" spans="1:9" ht="57.75" thickBot="1">
      <c r="A255" s="15">
        <v>248</v>
      </c>
      <c r="B255" s="15" t="s">
        <v>41</v>
      </c>
      <c r="C255" s="61">
        <v>901</v>
      </c>
      <c r="D255" s="51" t="s">
        <v>80</v>
      </c>
      <c r="E255" s="39" t="s">
        <v>225</v>
      </c>
      <c r="F255" s="55"/>
      <c r="G255" s="38">
        <f>SUM(G256)</f>
        <v>14261.5</v>
      </c>
      <c r="H255" s="38">
        <f>SUM(H256)</f>
        <v>14261.5</v>
      </c>
      <c r="I255" s="7"/>
    </row>
    <row r="256" spans="1:9" ht="57.75" thickBot="1">
      <c r="A256" s="11">
        <v>249</v>
      </c>
      <c r="B256" s="15" t="s">
        <v>342</v>
      </c>
      <c r="C256" s="61">
        <v>901</v>
      </c>
      <c r="D256" s="51" t="s">
        <v>80</v>
      </c>
      <c r="E256" s="39" t="s">
        <v>225</v>
      </c>
      <c r="F256" s="94">
        <v>600</v>
      </c>
      <c r="G256" s="38">
        <v>14261.5</v>
      </c>
      <c r="H256" s="38">
        <v>14261.5</v>
      </c>
      <c r="I256" s="7"/>
    </row>
    <row r="257" spans="1:9" ht="29.25" thickBot="1">
      <c r="A257" s="15">
        <v>250</v>
      </c>
      <c r="B257" s="15" t="s">
        <v>42</v>
      </c>
      <c r="C257" s="61">
        <v>901</v>
      </c>
      <c r="D257" s="51" t="s">
        <v>80</v>
      </c>
      <c r="E257" s="39" t="s">
        <v>226</v>
      </c>
      <c r="F257" s="96"/>
      <c r="G257" s="38">
        <f>SUM(G258)</f>
        <v>36188.5</v>
      </c>
      <c r="H257" s="38">
        <f>SUM(H258)</f>
        <v>36188.5</v>
      </c>
      <c r="I257" s="7"/>
    </row>
    <row r="258" spans="1:9" ht="60" customHeight="1" thickBot="1">
      <c r="A258" s="11">
        <v>251</v>
      </c>
      <c r="B258" s="15" t="s">
        <v>342</v>
      </c>
      <c r="C258" s="61">
        <v>901</v>
      </c>
      <c r="D258" s="51" t="s">
        <v>80</v>
      </c>
      <c r="E258" s="39" t="s">
        <v>226</v>
      </c>
      <c r="F258" s="94">
        <v>600</v>
      </c>
      <c r="G258" s="38">
        <v>36188.5</v>
      </c>
      <c r="H258" s="38">
        <v>36188.5</v>
      </c>
      <c r="I258" s="7"/>
    </row>
    <row r="259" spans="1:9" ht="15.75" thickBot="1">
      <c r="A259" s="15">
        <v>252</v>
      </c>
      <c r="B259" s="15" t="s">
        <v>21</v>
      </c>
      <c r="C259" s="61">
        <v>901</v>
      </c>
      <c r="D259" s="51" t="s">
        <v>81</v>
      </c>
      <c r="E259" s="39"/>
      <c r="F259" s="15"/>
      <c r="G259" s="38">
        <f>SUM(G260,G265,G289)</f>
        <v>87556.045760000008</v>
      </c>
      <c r="H259" s="38">
        <f>SUM(H260,H265,H289)</f>
        <v>87556.045760000008</v>
      </c>
      <c r="I259" s="7"/>
    </row>
    <row r="260" spans="1:9" ht="15.75" thickBot="1">
      <c r="A260" s="11">
        <v>253</v>
      </c>
      <c r="B260" s="15" t="s">
        <v>335</v>
      </c>
      <c r="C260" s="61">
        <v>901</v>
      </c>
      <c r="D260" s="51" t="s">
        <v>336</v>
      </c>
      <c r="E260" s="64"/>
      <c r="F260" s="95"/>
      <c r="G260" s="38">
        <f t="shared" ref="G260:H263" si="8">SUM(G261)</f>
        <v>6417.54576</v>
      </c>
      <c r="H260" s="38">
        <f t="shared" si="8"/>
        <v>6417.54576</v>
      </c>
      <c r="I260" s="7"/>
    </row>
    <row r="261" spans="1:9" ht="57.75" thickBot="1">
      <c r="A261" s="15">
        <v>254</v>
      </c>
      <c r="B261" s="15" t="s">
        <v>254</v>
      </c>
      <c r="C261" s="61">
        <v>901</v>
      </c>
      <c r="D261" s="51" t="s">
        <v>336</v>
      </c>
      <c r="E261" s="39" t="s">
        <v>98</v>
      </c>
      <c r="F261" s="55"/>
      <c r="G261" s="38">
        <f t="shared" si="8"/>
        <v>6417.54576</v>
      </c>
      <c r="H261" s="38">
        <f t="shared" si="8"/>
        <v>6417.54576</v>
      </c>
      <c r="I261" s="7"/>
    </row>
    <row r="262" spans="1:9" ht="72" thickBot="1">
      <c r="A262" s="11">
        <v>255</v>
      </c>
      <c r="B262" s="15" t="s">
        <v>255</v>
      </c>
      <c r="C262" s="61">
        <v>901</v>
      </c>
      <c r="D262" s="51" t="s">
        <v>336</v>
      </c>
      <c r="E262" s="39" t="s">
        <v>127</v>
      </c>
      <c r="F262" s="55"/>
      <c r="G262" s="38">
        <f t="shared" si="8"/>
        <v>6417.54576</v>
      </c>
      <c r="H262" s="38">
        <f t="shared" si="8"/>
        <v>6417.54576</v>
      </c>
      <c r="I262" s="7"/>
    </row>
    <row r="263" spans="1:9" ht="100.5" thickBot="1">
      <c r="A263" s="15">
        <v>256</v>
      </c>
      <c r="B263" s="41" t="s">
        <v>290</v>
      </c>
      <c r="C263" s="61">
        <v>901</v>
      </c>
      <c r="D263" s="51" t="s">
        <v>336</v>
      </c>
      <c r="E263" s="39" t="s">
        <v>191</v>
      </c>
      <c r="F263" s="55"/>
      <c r="G263" s="38">
        <f t="shared" si="8"/>
        <v>6417.54576</v>
      </c>
      <c r="H263" s="38">
        <f t="shared" si="8"/>
        <v>6417.54576</v>
      </c>
      <c r="I263" s="7"/>
    </row>
    <row r="264" spans="1:9" ht="30.75" customHeight="1" thickBot="1">
      <c r="A264" s="11">
        <v>257</v>
      </c>
      <c r="B264" s="15" t="s">
        <v>343</v>
      </c>
      <c r="C264" s="61">
        <v>901</v>
      </c>
      <c r="D264" s="51" t="s">
        <v>336</v>
      </c>
      <c r="E264" s="39" t="s">
        <v>191</v>
      </c>
      <c r="F264" s="94">
        <v>300</v>
      </c>
      <c r="G264" s="38">
        <v>6417.54576</v>
      </c>
      <c r="H264" s="38">
        <v>6417.54576</v>
      </c>
      <c r="I264" s="7"/>
    </row>
    <row r="265" spans="1:9" ht="15.75" thickBot="1">
      <c r="A265" s="15">
        <v>258</v>
      </c>
      <c r="B265" s="15" t="s">
        <v>22</v>
      </c>
      <c r="C265" s="61">
        <v>901</v>
      </c>
      <c r="D265" s="51" t="s">
        <v>86</v>
      </c>
      <c r="E265" s="39"/>
      <c r="F265" s="94"/>
      <c r="G265" s="38">
        <f>SUM(G266,G286)</f>
        <v>77240.158250000008</v>
      </c>
      <c r="H265" s="38">
        <f>SUM(H266,H286)</f>
        <v>77240.158250000008</v>
      </c>
      <c r="I265" s="7"/>
    </row>
    <row r="266" spans="1:9" ht="60" customHeight="1" thickBot="1">
      <c r="A266" s="11">
        <v>259</v>
      </c>
      <c r="B266" s="15" t="s">
        <v>254</v>
      </c>
      <c r="C266" s="61">
        <v>901</v>
      </c>
      <c r="D266" s="51">
        <v>1003</v>
      </c>
      <c r="E266" s="39" t="s">
        <v>98</v>
      </c>
      <c r="F266" s="96"/>
      <c r="G266" s="38">
        <f>SUM(G267,G277,G280,G283)</f>
        <v>77040.158250000008</v>
      </c>
      <c r="H266" s="38">
        <f>SUM(H267,H277,H280,H283)</f>
        <v>77040.158250000008</v>
      </c>
      <c r="I266" s="7"/>
    </row>
    <row r="267" spans="1:9" ht="72" thickBot="1">
      <c r="A267" s="15">
        <v>260</v>
      </c>
      <c r="B267" s="15" t="s">
        <v>255</v>
      </c>
      <c r="C267" s="61">
        <v>901</v>
      </c>
      <c r="D267" s="51" t="s">
        <v>86</v>
      </c>
      <c r="E267" s="39" t="s">
        <v>127</v>
      </c>
      <c r="F267" s="96"/>
      <c r="G267" s="38">
        <f>SUM(G268,G271,G274)</f>
        <v>73930.958250000011</v>
      </c>
      <c r="H267" s="38">
        <f>SUM(H268,H271,H274)</f>
        <v>73930.958250000011</v>
      </c>
      <c r="I267" s="7"/>
    </row>
    <row r="268" spans="1:9" ht="72" thickBot="1">
      <c r="A268" s="11">
        <v>261</v>
      </c>
      <c r="B268" s="15" t="s">
        <v>44</v>
      </c>
      <c r="C268" s="61">
        <v>901</v>
      </c>
      <c r="D268" s="51" t="s">
        <v>86</v>
      </c>
      <c r="E268" s="39" t="s">
        <v>128</v>
      </c>
      <c r="F268" s="96"/>
      <c r="G268" s="38">
        <f>SUM(G269,G270)</f>
        <v>2251.1</v>
      </c>
      <c r="H268" s="38">
        <f>SUM(H269,H270)</f>
        <v>2251.1</v>
      </c>
      <c r="I268" s="7"/>
    </row>
    <row r="269" spans="1:9" ht="43.5" thickBot="1">
      <c r="A269" s="15">
        <v>262</v>
      </c>
      <c r="B269" s="15" t="s">
        <v>340</v>
      </c>
      <c r="C269" s="61">
        <v>901</v>
      </c>
      <c r="D269" s="51" t="s">
        <v>86</v>
      </c>
      <c r="E269" s="39" t="s">
        <v>128</v>
      </c>
      <c r="F269" s="94">
        <v>200</v>
      </c>
      <c r="G269" s="38">
        <v>25</v>
      </c>
      <c r="H269" s="38">
        <v>25</v>
      </c>
      <c r="I269" s="7"/>
    </row>
    <row r="270" spans="1:9" ht="33.75" customHeight="1" thickBot="1">
      <c r="A270" s="11">
        <v>263</v>
      </c>
      <c r="B270" s="15" t="s">
        <v>343</v>
      </c>
      <c r="C270" s="61">
        <v>901</v>
      </c>
      <c r="D270" s="51" t="s">
        <v>86</v>
      </c>
      <c r="E270" s="39" t="s">
        <v>128</v>
      </c>
      <c r="F270" s="94">
        <v>300</v>
      </c>
      <c r="G270" s="38">
        <v>2226.1</v>
      </c>
      <c r="H270" s="38">
        <v>2226.1</v>
      </c>
      <c r="I270" s="7"/>
    </row>
    <row r="271" spans="1:9" ht="86.25" thickBot="1">
      <c r="A271" s="15">
        <v>264</v>
      </c>
      <c r="B271" s="15" t="s">
        <v>126</v>
      </c>
      <c r="C271" s="61">
        <v>901</v>
      </c>
      <c r="D271" s="51" t="s">
        <v>86</v>
      </c>
      <c r="E271" s="39" t="s">
        <v>129</v>
      </c>
      <c r="F271" s="94"/>
      <c r="G271" s="38">
        <f>SUM(G272,G273)</f>
        <v>65800.558250000002</v>
      </c>
      <c r="H271" s="38">
        <f>SUM(H272,H273)</f>
        <v>65800.558250000002</v>
      </c>
      <c r="I271" s="7"/>
    </row>
    <row r="272" spans="1:9" ht="43.5" thickBot="1">
      <c r="A272" s="11">
        <v>265</v>
      </c>
      <c r="B272" s="15" t="s">
        <v>340</v>
      </c>
      <c r="C272" s="61">
        <v>901</v>
      </c>
      <c r="D272" s="51" t="s">
        <v>86</v>
      </c>
      <c r="E272" s="39" t="s">
        <v>129</v>
      </c>
      <c r="F272" s="94">
        <v>200</v>
      </c>
      <c r="G272" s="38">
        <v>900</v>
      </c>
      <c r="H272" s="38">
        <v>900</v>
      </c>
      <c r="I272" s="7"/>
    </row>
    <row r="273" spans="1:9" ht="29.25" thickBot="1">
      <c r="A273" s="15">
        <v>266</v>
      </c>
      <c r="B273" s="15" t="s">
        <v>343</v>
      </c>
      <c r="C273" s="61">
        <v>901</v>
      </c>
      <c r="D273" s="51" t="s">
        <v>86</v>
      </c>
      <c r="E273" s="39" t="s">
        <v>129</v>
      </c>
      <c r="F273" s="94">
        <v>300</v>
      </c>
      <c r="G273" s="38">
        <v>64900.558250000002</v>
      </c>
      <c r="H273" s="38">
        <v>64900.558250000002</v>
      </c>
      <c r="I273" s="7"/>
    </row>
    <row r="274" spans="1:9" ht="31.5" customHeight="1" thickBot="1">
      <c r="A274" s="11">
        <v>267</v>
      </c>
      <c r="B274" s="35" t="s">
        <v>319</v>
      </c>
      <c r="C274" s="61">
        <v>901</v>
      </c>
      <c r="D274" s="51" t="s">
        <v>86</v>
      </c>
      <c r="E274" s="39" t="s">
        <v>130</v>
      </c>
      <c r="F274" s="96"/>
      <c r="G274" s="38">
        <f>SUM(G275,G276)</f>
        <v>5879.3</v>
      </c>
      <c r="H274" s="38">
        <f>SUM(H275,H276)</f>
        <v>5879.3</v>
      </c>
      <c r="I274" s="7"/>
    </row>
    <row r="275" spans="1:9" ht="48.75" customHeight="1" thickBot="1">
      <c r="A275" s="15">
        <v>268</v>
      </c>
      <c r="B275" s="15" t="s">
        <v>340</v>
      </c>
      <c r="C275" s="61">
        <v>901</v>
      </c>
      <c r="D275" s="51" t="s">
        <v>86</v>
      </c>
      <c r="E275" s="39" t="s">
        <v>130</v>
      </c>
      <c r="F275" s="94">
        <v>200</v>
      </c>
      <c r="G275" s="38">
        <v>69</v>
      </c>
      <c r="H275" s="38">
        <v>69</v>
      </c>
      <c r="I275" s="7"/>
    </row>
    <row r="276" spans="1:9" ht="29.25" thickBot="1">
      <c r="A276" s="11">
        <v>269</v>
      </c>
      <c r="B276" s="15" t="s">
        <v>343</v>
      </c>
      <c r="C276" s="57">
        <v>901</v>
      </c>
      <c r="D276" s="51" t="s">
        <v>86</v>
      </c>
      <c r="E276" s="39" t="s">
        <v>130</v>
      </c>
      <c r="F276" s="94">
        <v>300</v>
      </c>
      <c r="G276" s="38">
        <v>5810.3</v>
      </c>
      <c r="H276" s="38">
        <v>5810.3</v>
      </c>
      <c r="I276" s="7"/>
    </row>
    <row r="277" spans="1:9" ht="57.75" thickBot="1">
      <c r="A277" s="15">
        <v>270</v>
      </c>
      <c r="B277" s="9" t="s">
        <v>311</v>
      </c>
      <c r="C277" s="61">
        <v>901</v>
      </c>
      <c r="D277" s="51" t="s">
        <v>86</v>
      </c>
      <c r="E277" s="39" t="s">
        <v>131</v>
      </c>
      <c r="F277" s="15"/>
      <c r="G277" s="38">
        <f>SUM(G278)</f>
        <v>1200</v>
      </c>
      <c r="H277" s="38">
        <f>SUM(H278)</f>
        <v>1200</v>
      </c>
      <c r="I277" s="7"/>
    </row>
    <row r="278" spans="1:9" ht="43.5" thickBot="1">
      <c r="A278" s="11">
        <v>271</v>
      </c>
      <c r="B278" s="14" t="s">
        <v>312</v>
      </c>
      <c r="C278" s="61">
        <v>901</v>
      </c>
      <c r="D278" s="51" t="s">
        <v>86</v>
      </c>
      <c r="E278" s="39" t="s">
        <v>313</v>
      </c>
      <c r="F278" s="15"/>
      <c r="G278" s="38">
        <f>SUM(G279)</f>
        <v>1200</v>
      </c>
      <c r="H278" s="38">
        <f>SUM(H279)</f>
        <v>1200</v>
      </c>
      <c r="I278" s="7"/>
    </row>
    <row r="279" spans="1:9" ht="29.25" thickBot="1">
      <c r="A279" s="15">
        <v>272</v>
      </c>
      <c r="B279" s="15" t="s">
        <v>343</v>
      </c>
      <c r="C279" s="61">
        <v>901</v>
      </c>
      <c r="D279" s="51" t="s">
        <v>86</v>
      </c>
      <c r="E279" s="39" t="s">
        <v>313</v>
      </c>
      <c r="F279" s="94">
        <v>300</v>
      </c>
      <c r="G279" s="38">
        <v>1200</v>
      </c>
      <c r="H279" s="38">
        <v>1200</v>
      </c>
      <c r="I279" s="7"/>
    </row>
    <row r="280" spans="1:9" ht="31.5" customHeight="1" thickBot="1">
      <c r="A280" s="11">
        <v>273</v>
      </c>
      <c r="B280" s="15" t="s">
        <v>267</v>
      </c>
      <c r="C280" s="61">
        <v>901</v>
      </c>
      <c r="D280" s="51" t="s">
        <v>86</v>
      </c>
      <c r="E280" s="39" t="s">
        <v>132</v>
      </c>
      <c r="F280" s="96"/>
      <c r="G280" s="45">
        <f>SUM(G281)</f>
        <v>837</v>
      </c>
      <c r="H280" s="45">
        <f>SUM(H281)</f>
        <v>837</v>
      </c>
      <c r="I280" s="7"/>
    </row>
    <row r="281" spans="1:9" ht="34.5" customHeight="1" thickBot="1">
      <c r="A281" s="15">
        <v>274</v>
      </c>
      <c r="B281" s="15" t="s">
        <v>43</v>
      </c>
      <c r="C281" s="61">
        <v>901</v>
      </c>
      <c r="D281" s="51">
        <v>1003</v>
      </c>
      <c r="E281" s="39" t="s">
        <v>314</v>
      </c>
      <c r="F281" s="94"/>
      <c r="G281" s="45">
        <f>SUM(G282)</f>
        <v>837</v>
      </c>
      <c r="H281" s="45">
        <f>SUM(H282)</f>
        <v>837</v>
      </c>
      <c r="I281" s="7"/>
    </row>
    <row r="282" spans="1:9" ht="30.75" customHeight="1" thickBot="1">
      <c r="A282" s="11">
        <v>275</v>
      </c>
      <c r="B282" s="15" t="s">
        <v>343</v>
      </c>
      <c r="C282" s="61">
        <v>901</v>
      </c>
      <c r="D282" s="51">
        <v>1003</v>
      </c>
      <c r="E282" s="39" t="s">
        <v>314</v>
      </c>
      <c r="F282" s="94">
        <v>300</v>
      </c>
      <c r="G282" s="45">
        <v>837</v>
      </c>
      <c r="H282" s="45">
        <v>837</v>
      </c>
      <c r="I282" s="7"/>
    </row>
    <row r="283" spans="1:9" ht="72" thickBot="1">
      <c r="A283" s="15">
        <v>276</v>
      </c>
      <c r="B283" s="41" t="s">
        <v>390</v>
      </c>
      <c r="C283" s="61">
        <v>901</v>
      </c>
      <c r="D283" s="51" t="s">
        <v>86</v>
      </c>
      <c r="E283" s="39" t="s">
        <v>227</v>
      </c>
      <c r="F283" s="94"/>
      <c r="G283" s="45">
        <f>SUM(G284)</f>
        <v>1072.2</v>
      </c>
      <c r="H283" s="45">
        <f>SUM(H284)</f>
        <v>1072.2</v>
      </c>
      <c r="I283" s="7"/>
    </row>
    <row r="284" spans="1:9" s="129" customFormat="1" ht="44.25" thickBot="1">
      <c r="A284" s="41">
        <v>277</v>
      </c>
      <c r="B284" s="134" t="s">
        <v>320</v>
      </c>
      <c r="C284" s="132">
        <v>901</v>
      </c>
      <c r="D284" s="66" t="s">
        <v>86</v>
      </c>
      <c r="E284" s="127" t="s">
        <v>414</v>
      </c>
      <c r="F284" s="97"/>
      <c r="G284" s="45">
        <f>SUM(G285)</f>
        <v>1072.2</v>
      </c>
      <c r="H284" s="45">
        <f>SUM(H285)</f>
        <v>1072.2</v>
      </c>
      <c r="I284" s="128"/>
    </row>
    <row r="285" spans="1:9" s="129" customFormat="1" ht="29.25" thickBot="1">
      <c r="A285" s="122">
        <v>278</v>
      </c>
      <c r="B285" s="122" t="s">
        <v>343</v>
      </c>
      <c r="C285" s="132">
        <v>901</v>
      </c>
      <c r="D285" s="66" t="s">
        <v>86</v>
      </c>
      <c r="E285" s="127" t="s">
        <v>414</v>
      </c>
      <c r="F285" s="97">
        <v>300</v>
      </c>
      <c r="G285" s="45">
        <v>1072.2</v>
      </c>
      <c r="H285" s="45">
        <v>1072.2</v>
      </c>
      <c r="I285" s="128"/>
    </row>
    <row r="286" spans="1:9" ht="29.25" thickBot="1">
      <c r="A286" s="11">
        <v>279</v>
      </c>
      <c r="B286" s="15" t="s">
        <v>318</v>
      </c>
      <c r="C286" s="61">
        <v>901</v>
      </c>
      <c r="D286" s="51" t="s">
        <v>86</v>
      </c>
      <c r="E286" s="39" t="s">
        <v>92</v>
      </c>
      <c r="F286" s="94"/>
      <c r="G286" s="38">
        <f>SUM(G287)</f>
        <v>200</v>
      </c>
      <c r="H286" s="38">
        <f>SUM(H287)</f>
        <v>200</v>
      </c>
      <c r="I286" s="7"/>
    </row>
    <row r="287" spans="1:9" ht="29.25" thickBot="1">
      <c r="A287" s="15">
        <v>280</v>
      </c>
      <c r="B287" s="15" t="s">
        <v>3</v>
      </c>
      <c r="C287" s="76">
        <v>901</v>
      </c>
      <c r="D287" s="51">
        <v>1003</v>
      </c>
      <c r="E287" s="39" t="s">
        <v>99</v>
      </c>
      <c r="F287" s="94"/>
      <c r="G287" s="38">
        <f>SUM(G288)</f>
        <v>200</v>
      </c>
      <c r="H287" s="38">
        <f>SUM(H288)</f>
        <v>200</v>
      </c>
      <c r="I287" s="7"/>
    </row>
    <row r="288" spans="1:9" ht="29.25" thickBot="1">
      <c r="A288" s="11">
        <v>281</v>
      </c>
      <c r="B288" s="15" t="s">
        <v>343</v>
      </c>
      <c r="C288" s="57">
        <v>901</v>
      </c>
      <c r="D288" s="51">
        <v>1003</v>
      </c>
      <c r="E288" s="39" t="s">
        <v>99</v>
      </c>
      <c r="F288" s="94">
        <v>300</v>
      </c>
      <c r="G288" s="38">
        <v>200</v>
      </c>
      <c r="H288" s="38">
        <v>200</v>
      </c>
      <c r="I288" s="7"/>
    </row>
    <row r="289" spans="1:9" ht="29.25" thickBot="1">
      <c r="A289" s="15">
        <v>282</v>
      </c>
      <c r="B289" s="15" t="s">
        <v>45</v>
      </c>
      <c r="C289" s="47">
        <v>901</v>
      </c>
      <c r="D289" s="51" t="s">
        <v>137</v>
      </c>
      <c r="E289" s="39"/>
      <c r="F289" s="15"/>
      <c r="G289" s="38">
        <f>SUM(G290)</f>
        <v>3898.3417499999996</v>
      </c>
      <c r="H289" s="38">
        <f>SUM(H290)</f>
        <v>3898.3417499999996</v>
      </c>
      <c r="I289" s="7"/>
    </row>
    <row r="290" spans="1:9" ht="57.75" thickBot="1">
      <c r="A290" s="11">
        <v>283</v>
      </c>
      <c r="B290" s="15" t="s">
        <v>254</v>
      </c>
      <c r="C290" s="57">
        <v>901</v>
      </c>
      <c r="D290" s="51">
        <v>1006</v>
      </c>
      <c r="E290" s="39" t="s">
        <v>98</v>
      </c>
      <c r="F290" s="55"/>
      <c r="G290" s="38">
        <f>SUM(G291,G303,G306,G309)</f>
        <v>3898.3417499999996</v>
      </c>
      <c r="H290" s="38">
        <f>SUM(H291,H303,H306,H309)</f>
        <v>3898.3417499999996</v>
      </c>
      <c r="I290" s="7"/>
    </row>
    <row r="291" spans="1:9" ht="72" thickBot="1">
      <c r="A291" s="15">
        <v>284</v>
      </c>
      <c r="B291" s="15" t="s">
        <v>255</v>
      </c>
      <c r="C291" s="61">
        <v>901</v>
      </c>
      <c r="D291" s="51">
        <v>1006</v>
      </c>
      <c r="E291" s="39" t="s">
        <v>127</v>
      </c>
      <c r="F291" s="55"/>
      <c r="G291" s="38">
        <f>SUM(G292,G294,G296,G298,G300)</f>
        <v>3788.3417499999996</v>
      </c>
      <c r="H291" s="38">
        <f>SUM(H292,H294,H296,H298,H300)</f>
        <v>3788.3417499999996</v>
      </c>
      <c r="I291" s="7"/>
    </row>
    <row r="292" spans="1:9" ht="29.25" customHeight="1" thickBot="1">
      <c r="A292" s="11">
        <v>285</v>
      </c>
      <c r="B292" s="15" t="s">
        <v>221</v>
      </c>
      <c r="C292" s="61">
        <v>901</v>
      </c>
      <c r="D292" s="51">
        <v>1006</v>
      </c>
      <c r="E292" s="39" t="s">
        <v>176</v>
      </c>
      <c r="F292" s="55"/>
      <c r="G292" s="38">
        <f>SUM(G293)</f>
        <v>150</v>
      </c>
      <c r="H292" s="38">
        <f>SUM(H293)</f>
        <v>150</v>
      </c>
      <c r="I292" s="7"/>
    </row>
    <row r="293" spans="1:9" ht="45.75" customHeight="1" thickBot="1">
      <c r="A293" s="15">
        <v>286</v>
      </c>
      <c r="B293" s="15" t="s">
        <v>340</v>
      </c>
      <c r="C293" s="61">
        <v>901</v>
      </c>
      <c r="D293" s="51">
        <v>1006</v>
      </c>
      <c r="E293" s="39" t="s">
        <v>176</v>
      </c>
      <c r="F293" s="94">
        <v>200</v>
      </c>
      <c r="G293" s="38">
        <v>150</v>
      </c>
      <c r="H293" s="38">
        <v>150</v>
      </c>
      <c r="I293" s="7"/>
    </row>
    <row r="294" spans="1:9" ht="58.5" thickBot="1">
      <c r="A294" s="11">
        <v>287</v>
      </c>
      <c r="B294" s="77" t="s">
        <v>222</v>
      </c>
      <c r="C294" s="61">
        <v>901</v>
      </c>
      <c r="D294" s="51">
        <v>1006</v>
      </c>
      <c r="E294" s="39" t="s">
        <v>177</v>
      </c>
      <c r="F294" s="96"/>
      <c r="G294" s="45">
        <f>SUM(G295)</f>
        <v>190</v>
      </c>
      <c r="H294" s="45">
        <f>SUM(H295)</f>
        <v>190</v>
      </c>
      <c r="I294" s="7"/>
    </row>
    <row r="295" spans="1:9" ht="43.5" thickBot="1">
      <c r="A295" s="15">
        <v>288</v>
      </c>
      <c r="B295" s="15" t="s">
        <v>340</v>
      </c>
      <c r="C295" s="61">
        <v>901</v>
      </c>
      <c r="D295" s="51">
        <v>1006</v>
      </c>
      <c r="E295" s="39" t="s">
        <v>177</v>
      </c>
      <c r="F295" s="94">
        <v>200</v>
      </c>
      <c r="G295" s="45">
        <v>190</v>
      </c>
      <c r="H295" s="45">
        <v>190</v>
      </c>
      <c r="I295" s="7"/>
    </row>
    <row r="296" spans="1:9" ht="48.75" customHeight="1" thickBot="1">
      <c r="A296" s="11">
        <v>289</v>
      </c>
      <c r="B296" s="15" t="s">
        <v>223</v>
      </c>
      <c r="C296" s="61">
        <v>901</v>
      </c>
      <c r="D296" s="51" t="s">
        <v>137</v>
      </c>
      <c r="E296" s="39" t="s">
        <v>178</v>
      </c>
      <c r="F296" s="94"/>
      <c r="G296" s="45">
        <f>SUM(G297)</f>
        <v>490.8</v>
      </c>
      <c r="H296" s="45">
        <f>SUM(H297)</f>
        <v>490.8</v>
      </c>
      <c r="I296" s="7"/>
    </row>
    <row r="297" spans="1:9" ht="43.5" thickBot="1">
      <c r="A297" s="15">
        <v>290</v>
      </c>
      <c r="B297" s="15" t="s">
        <v>340</v>
      </c>
      <c r="C297" s="61">
        <v>901</v>
      </c>
      <c r="D297" s="51" t="s">
        <v>137</v>
      </c>
      <c r="E297" s="39" t="s">
        <v>178</v>
      </c>
      <c r="F297" s="94">
        <v>200</v>
      </c>
      <c r="G297" s="45">
        <v>490.8</v>
      </c>
      <c r="H297" s="45">
        <v>490.8</v>
      </c>
      <c r="I297" s="7"/>
    </row>
    <row r="298" spans="1:9" ht="72" thickBot="1">
      <c r="A298" s="11">
        <v>291</v>
      </c>
      <c r="B298" s="15" t="s">
        <v>44</v>
      </c>
      <c r="C298" s="61">
        <v>901</v>
      </c>
      <c r="D298" s="51" t="s">
        <v>137</v>
      </c>
      <c r="E298" s="39" t="s">
        <v>128</v>
      </c>
      <c r="F298" s="94"/>
      <c r="G298" s="38">
        <f>SUM(G299)</f>
        <v>70</v>
      </c>
      <c r="H298" s="38">
        <f>SUM(H299)</f>
        <v>70</v>
      </c>
      <c r="I298" s="7"/>
    </row>
    <row r="299" spans="1:9" ht="43.5" thickBot="1">
      <c r="A299" s="15">
        <v>292</v>
      </c>
      <c r="B299" s="15" t="s">
        <v>340</v>
      </c>
      <c r="C299" s="61">
        <v>901</v>
      </c>
      <c r="D299" s="51" t="s">
        <v>137</v>
      </c>
      <c r="E299" s="39" t="s">
        <v>128</v>
      </c>
      <c r="F299" s="94">
        <v>200</v>
      </c>
      <c r="G299" s="38">
        <v>70</v>
      </c>
      <c r="H299" s="38">
        <v>70</v>
      </c>
      <c r="I299" s="7"/>
    </row>
    <row r="300" spans="1:9" ht="43.5" thickBot="1">
      <c r="A300" s="11">
        <v>293</v>
      </c>
      <c r="B300" s="15" t="s">
        <v>91</v>
      </c>
      <c r="C300" s="57">
        <v>901</v>
      </c>
      <c r="D300" s="51" t="s">
        <v>137</v>
      </c>
      <c r="E300" s="39" t="s">
        <v>133</v>
      </c>
      <c r="F300" s="15"/>
      <c r="G300" s="38">
        <f>SUM(G301,G302)</f>
        <v>2887.5417499999999</v>
      </c>
      <c r="H300" s="38">
        <f>SUM(H301,H302)</f>
        <v>2887.5417499999999</v>
      </c>
      <c r="I300" s="7"/>
    </row>
    <row r="301" spans="1:9" ht="114.75" thickBot="1">
      <c r="A301" s="15">
        <v>294</v>
      </c>
      <c r="B301" s="15" t="s">
        <v>341</v>
      </c>
      <c r="C301" s="61">
        <v>901</v>
      </c>
      <c r="D301" s="51" t="s">
        <v>137</v>
      </c>
      <c r="E301" s="39" t="s">
        <v>133</v>
      </c>
      <c r="F301" s="94">
        <v>100</v>
      </c>
      <c r="G301" s="38">
        <v>2087.5417499999999</v>
      </c>
      <c r="H301" s="38">
        <v>2087.5417499999999</v>
      </c>
      <c r="I301" s="7"/>
    </row>
    <row r="302" spans="1:9" ht="43.5" thickBot="1">
      <c r="A302" s="11">
        <v>295</v>
      </c>
      <c r="B302" s="15" t="s">
        <v>340</v>
      </c>
      <c r="C302" s="61">
        <v>901</v>
      </c>
      <c r="D302" s="51" t="s">
        <v>137</v>
      </c>
      <c r="E302" s="39" t="s">
        <v>133</v>
      </c>
      <c r="F302" s="94">
        <v>200</v>
      </c>
      <c r="G302" s="38">
        <v>800</v>
      </c>
      <c r="H302" s="38">
        <v>800</v>
      </c>
      <c r="I302" s="7"/>
    </row>
    <row r="303" spans="1:9" ht="57.75" thickBot="1">
      <c r="A303" s="15">
        <v>296</v>
      </c>
      <c r="B303" s="15" t="s">
        <v>268</v>
      </c>
      <c r="C303" s="61">
        <v>901</v>
      </c>
      <c r="D303" s="51">
        <v>1006</v>
      </c>
      <c r="E303" s="39" t="s">
        <v>134</v>
      </c>
      <c r="F303" s="96"/>
      <c r="G303" s="38">
        <f>SUM(G304)</f>
        <v>80</v>
      </c>
      <c r="H303" s="38">
        <f>SUM(H304)</f>
        <v>80</v>
      </c>
      <c r="I303" s="7"/>
    </row>
    <row r="304" spans="1:9" ht="57.75" thickBot="1">
      <c r="A304" s="11">
        <v>297</v>
      </c>
      <c r="B304" s="15" t="s">
        <v>46</v>
      </c>
      <c r="C304" s="61">
        <v>901</v>
      </c>
      <c r="D304" s="51">
        <v>1006</v>
      </c>
      <c r="E304" s="39" t="s">
        <v>228</v>
      </c>
      <c r="F304" s="94"/>
      <c r="G304" s="38">
        <f>SUM(G305)</f>
        <v>80</v>
      </c>
      <c r="H304" s="38">
        <f>SUM(H305)</f>
        <v>80</v>
      </c>
      <c r="I304" s="7"/>
    </row>
    <row r="305" spans="1:9" ht="43.5" thickBot="1">
      <c r="A305" s="15">
        <v>298</v>
      </c>
      <c r="B305" s="15" t="s">
        <v>340</v>
      </c>
      <c r="C305" s="61">
        <v>901</v>
      </c>
      <c r="D305" s="51">
        <v>1006</v>
      </c>
      <c r="E305" s="39" t="s">
        <v>228</v>
      </c>
      <c r="F305" s="94">
        <v>200</v>
      </c>
      <c r="G305" s="38">
        <v>80</v>
      </c>
      <c r="H305" s="38">
        <v>80</v>
      </c>
      <c r="I305" s="7"/>
    </row>
    <row r="306" spans="1:9" ht="60" customHeight="1" thickBot="1">
      <c r="A306" s="11">
        <v>299</v>
      </c>
      <c r="B306" s="15" t="s">
        <v>269</v>
      </c>
      <c r="C306" s="61">
        <v>901</v>
      </c>
      <c r="D306" s="51">
        <v>1006</v>
      </c>
      <c r="E306" s="39" t="s">
        <v>135</v>
      </c>
      <c r="F306" s="55"/>
      <c r="G306" s="38">
        <f>SUM(G307)</f>
        <v>10</v>
      </c>
      <c r="H306" s="38">
        <f>SUM(H307)</f>
        <v>10</v>
      </c>
      <c r="I306" s="7"/>
    </row>
    <row r="307" spans="1:9" ht="72" thickBot="1">
      <c r="A307" s="15">
        <v>300</v>
      </c>
      <c r="B307" s="15" t="s">
        <v>321</v>
      </c>
      <c r="C307" s="61">
        <v>901</v>
      </c>
      <c r="D307" s="51" t="s">
        <v>137</v>
      </c>
      <c r="E307" s="39" t="s">
        <v>229</v>
      </c>
      <c r="F307" s="15"/>
      <c r="G307" s="38">
        <f>SUM(G308)</f>
        <v>10</v>
      </c>
      <c r="H307" s="38">
        <f>SUM(H308)</f>
        <v>10</v>
      </c>
      <c r="I307" s="7"/>
    </row>
    <row r="308" spans="1:9" ht="43.5" thickBot="1">
      <c r="A308" s="11">
        <v>301</v>
      </c>
      <c r="B308" s="15" t="s">
        <v>340</v>
      </c>
      <c r="C308" s="61">
        <v>901</v>
      </c>
      <c r="D308" s="51">
        <v>1006</v>
      </c>
      <c r="E308" s="39" t="s">
        <v>229</v>
      </c>
      <c r="F308" s="94">
        <v>200</v>
      </c>
      <c r="G308" s="38">
        <v>10</v>
      </c>
      <c r="H308" s="38">
        <v>10</v>
      </c>
      <c r="I308" s="7"/>
    </row>
    <row r="309" spans="1:9" ht="57.75" thickBot="1">
      <c r="A309" s="15">
        <v>302</v>
      </c>
      <c r="B309" s="15" t="s">
        <v>270</v>
      </c>
      <c r="C309" s="61">
        <v>901</v>
      </c>
      <c r="D309" s="51">
        <v>1006</v>
      </c>
      <c r="E309" s="39" t="s">
        <v>136</v>
      </c>
      <c r="F309" s="96"/>
      <c r="G309" s="38">
        <f>SUM(G310)</f>
        <v>20</v>
      </c>
      <c r="H309" s="38">
        <f>SUM(H310)</f>
        <v>20</v>
      </c>
      <c r="I309" s="7"/>
    </row>
    <row r="310" spans="1:9" ht="43.5" thickBot="1">
      <c r="A310" s="11">
        <v>303</v>
      </c>
      <c r="B310" s="15" t="s">
        <v>47</v>
      </c>
      <c r="C310" s="61">
        <v>901</v>
      </c>
      <c r="D310" s="51">
        <v>1006</v>
      </c>
      <c r="E310" s="39" t="s">
        <v>322</v>
      </c>
      <c r="F310" s="94"/>
      <c r="G310" s="38">
        <f>SUM(G311)</f>
        <v>20</v>
      </c>
      <c r="H310" s="38">
        <f>SUM(H311)</f>
        <v>20</v>
      </c>
      <c r="I310" s="7"/>
    </row>
    <row r="311" spans="1:9" ht="49.5" customHeight="1" thickBot="1">
      <c r="A311" s="15">
        <v>304</v>
      </c>
      <c r="B311" s="15" t="s">
        <v>340</v>
      </c>
      <c r="C311" s="61">
        <v>901</v>
      </c>
      <c r="D311" s="51">
        <v>1006</v>
      </c>
      <c r="E311" s="39" t="s">
        <v>322</v>
      </c>
      <c r="F311" s="94">
        <v>200</v>
      </c>
      <c r="G311" s="38">
        <v>20</v>
      </c>
      <c r="H311" s="38">
        <v>20</v>
      </c>
      <c r="I311" s="7"/>
    </row>
    <row r="312" spans="1:9" ht="20.25" customHeight="1" thickBot="1">
      <c r="A312" s="11">
        <v>305</v>
      </c>
      <c r="B312" s="15" t="s">
        <v>23</v>
      </c>
      <c r="C312" s="61">
        <v>901</v>
      </c>
      <c r="D312" s="51" t="s">
        <v>174</v>
      </c>
      <c r="E312" s="39"/>
      <c r="F312" s="94"/>
      <c r="G312" s="38">
        <f>SUM(G313)</f>
        <v>6427</v>
      </c>
      <c r="H312" s="38">
        <f>SUM(H313)</f>
        <v>6427</v>
      </c>
      <c r="I312" s="7"/>
    </row>
    <row r="313" spans="1:9" ht="15.75" thickBot="1">
      <c r="A313" s="15">
        <v>306</v>
      </c>
      <c r="B313" s="15" t="s">
        <v>172</v>
      </c>
      <c r="C313" s="61">
        <v>901</v>
      </c>
      <c r="D313" s="51" t="s">
        <v>175</v>
      </c>
      <c r="E313" s="39"/>
      <c r="F313" s="94"/>
      <c r="G313" s="38">
        <f>SUM(G314)</f>
        <v>6427</v>
      </c>
      <c r="H313" s="38">
        <f>SUM(H314)</f>
        <v>6427</v>
      </c>
      <c r="I313" s="7"/>
    </row>
    <row r="314" spans="1:9" ht="57.75" customHeight="1" thickBot="1">
      <c r="A314" s="11">
        <v>307</v>
      </c>
      <c r="B314" s="15" t="s">
        <v>254</v>
      </c>
      <c r="C314" s="61">
        <v>901</v>
      </c>
      <c r="D314" s="51" t="s">
        <v>175</v>
      </c>
      <c r="E314" s="39" t="s">
        <v>98</v>
      </c>
      <c r="F314" s="96"/>
      <c r="G314" s="38">
        <f>SUM(G315,G328)</f>
        <v>6427</v>
      </c>
      <c r="H314" s="38">
        <f>SUM(H315,H328)</f>
        <v>6427</v>
      </c>
      <c r="I314" s="7"/>
    </row>
    <row r="315" spans="1:9" ht="72" thickBot="1">
      <c r="A315" s="15">
        <v>308</v>
      </c>
      <c r="B315" s="15" t="s">
        <v>266</v>
      </c>
      <c r="C315" s="61">
        <v>901</v>
      </c>
      <c r="D315" s="51" t="s">
        <v>175</v>
      </c>
      <c r="E315" s="39" t="s">
        <v>124</v>
      </c>
      <c r="F315" s="96"/>
      <c r="G315" s="38">
        <f>SUM(G316,G319,G322,G324,G326)</f>
        <v>1277</v>
      </c>
      <c r="H315" s="38">
        <f>SUM(H316,H319,H322,H324,H326)</f>
        <v>1277</v>
      </c>
      <c r="I315" s="7"/>
    </row>
    <row r="316" spans="1:9" ht="86.25" thickBot="1">
      <c r="A316" s="11">
        <v>309</v>
      </c>
      <c r="B316" s="15" t="s">
        <v>391</v>
      </c>
      <c r="C316" s="61">
        <v>901</v>
      </c>
      <c r="D316" s="51" t="s">
        <v>175</v>
      </c>
      <c r="E316" s="39" t="s">
        <v>179</v>
      </c>
      <c r="F316" s="96"/>
      <c r="G316" s="38">
        <f>SUM(G317,G318)</f>
        <v>680</v>
      </c>
      <c r="H316" s="38">
        <f>SUM(H317,H318)</f>
        <v>680</v>
      </c>
      <c r="I316" s="7"/>
    </row>
    <row r="317" spans="1:9" ht="114.75" thickBot="1">
      <c r="A317" s="15">
        <v>310</v>
      </c>
      <c r="B317" s="15" t="s">
        <v>341</v>
      </c>
      <c r="C317" s="61">
        <v>901</v>
      </c>
      <c r="D317" s="51" t="s">
        <v>175</v>
      </c>
      <c r="E317" s="39" t="s">
        <v>179</v>
      </c>
      <c r="F317" s="94">
        <v>100</v>
      </c>
      <c r="G317" s="38">
        <v>30</v>
      </c>
      <c r="H317" s="38">
        <v>30</v>
      </c>
      <c r="I317" s="7"/>
    </row>
    <row r="318" spans="1:9" ht="43.5" thickBot="1">
      <c r="A318" s="11">
        <v>311</v>
      </c>
      <c r="B318" s="15" t="s">
        <v>340</v>
      </c>
      <c r="C318" s="61">
        <v>901</v>
      </c>
      <c r="D318" s="51" t="s">
        <v>175</v>
      </c>
      <c r="E318" s="39" t="s">
        <v>179</v>
      </c>
      <c r="F318" s="94">
        <v>200</v>
      </c>
      <c r="G318" s="38">
        <v>650</v>
      </c>
      <c r="H318" s="38">
        <v>650</v>
      </c>
      <c r="I318" s="7"/>
    </row>
    <row r="319" spans="1:9" ht="27.75" customHeight="1" thickBot="1">
      <c r="A319" s="15">
        <v>312</v>
      </c>
      <c r="B319" s="15" t="s">
        <v>329</v>
      </c>
      <c r="C319" s="61">
        <v>901</v>
      </c>
      <c r="D319" s="51" t="s">
        <v>175</v>
      </c>
      <c r="E319" s="39" t="s">
        <v>180</v>
      </c>
      <c r="F319" s="94"/>
      <c r="G319" s="38">
        <f>SUM(G320,G321)</f>
        <v>160.19999999999999</v>
      </c>
      <c r="H319" s="38">
        <f>SUM(H320,H321)</f>
        <v>160.19999999999999</v>
      </c>
      <c r="I319" s="7"/>
    </row>
    <row r="320" spans="1:9" ht="114.75" thickBot="1">
      <c r="A320" s="11">
        <v>313</v>
      </c>
      <c r="B320" s="15" t="s">
        <v>341</v>
      </c>
      <c r="C320" s="57">
        <v>901</v>
      </c>
      <c r="D320" s="51" t="s">
        <v>175</v>
      </c>
      <c r="E320" s="39" t="s">
        <v>180</v>
      </c>
      <c r="F320" s="94">
        <v>100</v>
      </c>
      <c r="G320" s="38">
        <v>80</v>
      </c>
      <c r="H320" s="38">
        <v>80</v>
      </c>
      <c r="I320" s="7"/>
    </row>
    <row r="321" spans="1:9" ht="43.5" thickBot="1">
      <c r="A321" s="15">
        <v>314</v>
      </c>
      <c r="B321" s="15" t="s">
        <v>340</v>
      </c>
      <c r="C321" s="61">
        <v>901</v>
      </c>
      <c r="D321" s="51" t="s">
        <v>175</v>
      </c>
      <c r="E321" s="39" t="s">
        <v>180</v>
      </c>
      <c r="F321" s="94">
        <v>200</v>
      </c>
      <c r="G321" s="38">
        <v>80.2</v>
      </c>
      <c r="H321" s="38">
        <v>80.2</v>
      </c>
      <c r="I321" s="7"/>
    </row>
    <row r="322" spans="1:9" ht="72" thickBot="1">
      <c r="A322" s="11">
        <v>315</v>
      </c>
      <c r="B322" s="15" t="s">
        <v>333</v>
      </c>
      <c r="C322" s="61">
        <v>901</v>
      </c>
      <c r="D322" s="51" t="s">
        <v>175</v>
      </c>
      <c r="E322" s="39" t="s">
        <v>230</v>
      </c>
      <c r="F322" s="94"/>
      <c r="G322" s="38">
        <f>SUM(G323)</f>
        <v>180</v>
      </c>
      <c r="H322" s="38">
        <f>SUM(H323)</f>
        <v>180</v>
      </c>
      <c r="I322" s="7"/>
    </row>
    <row r="323" spans="1:9" ht="43.5" thickBot="1">
      <c r="A323" s="15">
        <v>316</v>
      </c>
      <c r="B323" s="15" t="s">
        <v>340</v>
      </c>
      <c r="C323" s="61">
        <v>901</v>
      </c>
      <c r="D323" s="51" t="s">
        <v>175</v>
      </c>
      <c r="E323" s="39" t="s">
        <v>230</v>
      </c>
      <c r="F323" s="94">
        <v>200</v>
      </c>
      <c r="G323" s="38">
        <v>180</v>
      </c>
      <c r="H323" s="38">
        <v>180</v>
      </c>
      <c r="I323" s="7"/>
    </row>
    <row r="324" spans="1:9" ht="72" thickBot="1">
      <c r="A324" s="11">
        <v>317</v>
      </c>
      <c r="B324" s="41" t="s">
        <v>415</v>
      </c>
      <c r="C324" s="61">
        <v>901</v>
      </c>
      <c r="D324" s="51" t="s">
        <v>175</v>
      </c>
      <c r="E324" s="98" t="s">
        <v>337</v>
      </c>
      <c r="F324" s="94"/>
      <c r="G324" s="38">
        <f>SUM(G325)</f>
        <v>51.8</v>
      </c>
      <c r="H324" s="38">
        <f>SUM(H325)</f>
        <v>51.8</v>
      </c>
      <c r="I324" s="7"/>
    </row>
    <row r="325" spans="1:9" ht="43.5" thickBot="1">
      <c r="A325" s="15">
        <v>318</v>
      </c>
      <c r="B325" s="15" t="s">
        <v>340</v>
      </c>
      <c r="C325" s="61">
        <v>901</v>
      </c>
      <c r="D325" s="51" t="s">
        <v>175</v>
      </c>
      <c r="E325" s="110" t="s">
        <v>337</v>
      </c>
      <c r="F325" s="94">
        <v>200</v>
      </c>
      <c r="G325" s="38">
        <v>51.8</v>
      </c>
      <c r="H325" s="38">
        <v>51.8</v>
      </c>
      <c r="I325" s="7"/>
    </row>
    <row r="326" spans="1:9" ht="57.75" thickBot="1">
      <c r="A326" s="11">
        <v>319</v>
      </c>
      <c r="B326" s="41" t="s">
        <v>416</v>
      </c>
      <c r="C326" s="61">
        <v>901</v>
      </c>
      <c r="D326" s="51" t="s">
        <v>175</v>
      </c>
      <c r="E326" s="110" t="s">
        <v>392</v>
      </c>
      <c r="F326" s="94"/>
      <c r="G326" s="38">
        <f>SUM(G327)</f>
        <v>205</v>
      </c>
      <c r="H326" s="38">
        <f>SUM(H327)</f>
        <v>205</v>
      </c>
      <c r="I326" s="7"/>
    </row>
    <row r="327" spans="1:9" ht="43.5" thickBot="1">
      <c r="A327" s="15">
        <v>320</v>
      </c>
      <c r="B327" s="15" t="s">
        <v>340</v>
      </c>
      <c r="C327" s="61">
        <v>901</v>
      </c>
      <c r="D327" s="51" t="s">
        <v>175</v>
      </c>
      <c r="E327" s="110" t="s">
        <v>392</v>
      </c>
      <c r="F327" s="94">
        <v>200</v>
      </c>
      <c r="G327" s="38">
        <v>205</v>
      </c>
      <c r="H327" s="38">
        <v>205</v>
      </c>
      <c r="I327" s="7"/>
    </row>
    <row r="328" spans="1:9" ht="57.75" thickBot="1">
      <c r="A328" s="11">
        <v>321</v>
      </c>
      <c r="B328" s="15" t="s">
        <v>265</v>
      </c>
      <c r="C328" s="61">
        <v>901</v>
      </c>
      <c r="D328" s="51" t="s">
        <v>175</v>
      </c>
      <c r="E328" s="39" t="s">
        <v>123</v>
      </c>
      <c r="F328" s="94"/>
      <c r="G328" s="38">
        <f>SUM(G329)</f>
        <v>5150</v>
      </c>
      <c r="H328" s="38">
        <f>SUM(H329)</f>
        <v>5150</v>
      </c>
      <c r="I328" s="7"/>
    </row>
    <row r="329" spans="1:9" ht="29.25" thickBot="1">
      <c r="A329" s="15">
        <v>322</v>
      </c>
      <c r="B329" s="60" t="s">
        <v>316</v>
      </c>
      <c r="C329" s="47">
        <v>901</v>
      </c>
      <c r="D329" s="51" t="s">
        <v>175</v>
      </c>
      <c r="E329" s="39" t="s">
        <v>317</v>
      </c>
      <c r="F329" s="94"/>
      <c r="G329" s="38">
        <f>SUM(G330)</f>
        <v>5150</v>
      </c>
      <c r="H329" s="38">
        <f>SUM(H330)</f>
        <v>5150</v>
      </c>
      <c r="I329" s="7"/>
    </row>
    <row r="330" spans="1:9" ht="57.75" thickBot="1">
      <c r="A330" s="11">
        <v>323</v>
      </c>
      <c r="B330" s="15" t="s">
        <v>342</v>
      </c>
      <c r="C330" s="47">
        <v>901</v>
      </c>
      <c r="D330" s="51" t="s">
        <v>175</v>
      </c>
      <c r="E330" s="51" t="s">
        <v>317</v>
      </c>
      <c r="F330" s="94">
        <v>600</v>
      </c>
      <c r="G330" s="38">
        <v>5150</v>
      </c>
      <c r="H330" s="38">
        <v>5150</v>
      </c>
      <c r="I330" s="7"/>
    </row>
    <row r="331" spans="1:9" ht="15.75" thickBot="1">
      <c r="A331" s="15">
        <v>324</v>
      </c>
      <c r="B331" s="15" t="s">
        <v>173</v>
      </c>
      <c r="C331" s="61">
        <v>901</v>
      </c>
      <c r="D331" s="51" t="s">
        <v>231</v>
      </c>
      <c r="E331" s="39"/>
      <c r="F331" s="94"/>
      <c r="G331" s="38">
        <f t="shared" ref="G331:H335" si="9">SUM(G332)</f>
        <v>807</v>
      </c>
      <c r="H331" s="38">
        <f t="shared" si="9"/>
        <v>807</v>
      </c>
      <c r="I331" s="7"/>
    </row>
    <row r="332" spans="1:9" ht="30.75" customHeight="1" thickBot="1">
      <c r="A332" s="11">
        <v>325</v>
      </c>
      <c r="B332" s="15" t="s">
        <v>24</v>
      </c>
      <c r="C332" s="61">
        <v>901</v>
      </c>
      <c r="D332" s="51" t="s">
        <v>232</v>
      </c>
      <c r="E332" s="39"/>
      <c r="F332" s="94"/>
      <c r="G332" s="38">
        <f t="shared" si="9"/>
        <v>807</v>
      </c>
      <c r="H332" s="38">
        <f t="shared" si="9"/>
        <v>807</v>
      </c>
      <c r="I332" s="7"/>
    </row>
    <row r="333" spans="1:9" ht="57.75" thickBot="1">
      <c r="A333" s="15">
        <v>326</v>
      </c>
      <c r="B333" s="15" t="s">
        <v>254</v>
      </c>
      <c r="C333" s="61">
        <v>901</v>
      </c>
      <c r="D333" s="51">
        <v>1202</v>
      </c>
      <c r="E333" s="39" t="s">
        <v>98</v>
      </c>
      <c r="F333" s="96"/>
      <c r="G333" s="38">
        <f t="shared" si="9"/>
        <v>807</v>
      </c>
      <c r="H333" s="38">
        <f t="shared" si="9"/>
        <v>807</v>
      </c>
      <c r="I333" s="7"/>
    </row>
    <row r="334" spans="1:9" ht="111" customHeight="1" thickBot="1">
      <c r="A334" s="11">
        <v>327</v>
      </c>
      <c r="B334" s="15" t="s">
        <v>260</v>
      </c>
      <c r="C334" s="61">
        <v>901</v>
      </c>
      <c r="D334" s="51">
        <v>1202</v>
      </c>
      <c r="E334" s="39" t="s">
        <v>116</v>
      </c>
      <c r="F334" s="94"/>
      <c r="G334" s="38">
        <f t="shared" si="9"/>
        <v>807</v>
      </c>
      <c r="H334" s="38">
        <f t="shared" si="9"/>
        <v>807</v>
      </c>
      <c r="I334" s="7"/>
    </row>
    <row r="335" spans="1:9" ht="57.75" thickBot="1">
      <c r="A335" s="15">
        <v>328</v>
      </c>
      <c r="B335" s="60" t="s">
        <v>289</v>
      </c>
      <c r="C335" s="61">
        <v>901</v>
      </c>
      <c r="D335" s="51" t="s">
        <v>232</v>
      </c>
      <c r="E335" s="39" t="s">
        <v>330</v>
      </c>
      <c r="F335" s="94"/>
      <c r="G335" s="38">
        <f t="shared" si="9"/>
        <v>807</v>
      </c>
      <c r="H335" s="38">
        <f t="shared" si="9"/>
        <v>807</v>
      </c>
      <c r="I335" s="7"/>
    </row>
    <row r="336" spans="1:9" ht="43.5" thickBot="1">
      <c r="A336" s="11">
        <v>329</v>
      </c>
      <c r="B336" s="15" t="s">
        <v>340</v>
      </c>
      <c r="C336" s="61">
        <v>901</v>
      </c>
      <c r="D336" s="51">
        <v>1202</v>
      </c>
      <c r="E336" s="39" t="s">
        <v>330</v>
      </c>
      <c r="F336" s="97">
        <v>200</v>
      </c>
      <c r="G336" s="38">
        <v>807</v>
      </c>
      <c r="H336" s="38">
        <v>807</v>
      </c>
      <c r="I336" s="7"/>
    </row>
    <row r="337" spans="1:9" ht="29.25" thickBot="1">
      <c r="A337" s="15">
        <v>330</v>
      </c>
      <c r="B337" s="78" t="s">
        <v>233</v>
      </c>
      <c r="C337" s="79">
        <v>906</v>
      </c>
      <c r="D337" s="72"/>
      <c r="E337" s="72"/>
      <c r="F337" s="73"/>
      <c r="G337" s="80">
        <f>SUM(G338)</f>
        <v>450816.26</v>
      </c>
      <c r="H337" s="80">
        <f>SUM(H338)</f>
        <v>450816.26</v>
      </c>
      <c r="I337" s="7"/>
    </row>
    <row r="338" spans="1:9" ht="15.75" thickBot="1">
      <c r="A338" s="11">
        <v>331</v>
      </c>
      <c r="B338" s="47" t="s">
        <v>234</v>
      </c>
      <c r="C338" s="61">
        <v>906</v>
      </c>
      <c r="D338" s="70" t="s">
        <v>75</v>
      </c>
      <c r="E338" s="70"/>
      <c r="F338" s="62"/>
      <c r="G338" s="71">
        <f>SUM(G339,G361,G372,G380,G387)</f>
        <v>450816.26</v>
      </c>
      <c r="H338" s="71">
        <f>SUM(H339,H361,H372,H380,H387)</f>
        <v>450816.26</v>
      </c>
      <c r="I338" s="7"/>
    </row>
    <row r="339" spans="1:9" ht="15.75" thickBot="1">
      <c r="A339" s="15">
        <v>332</v>
      </c>
      <c r="B339" s="15" t="s">
        <v>16</v>
      </c>
      <c r="C339" s="61">
        <v>906</v>
      </c>
      <c r="D339" s="70" t="s">
        <v>76</v>
      </c>
      <c r="E339" s="70"/>
      <c r="F339" s="62"/>
      <c r="G339" s="38">
        <f>SUM(G340)</f>
        <v>159476.5</v>
      </c>
      <c r="H339" s="38">
        <f>SUM(H340)</f>
        <v>159476.5</v>
      </c>
      <c r="I339" s="7"/>
    </row>
    <row r="340" spans="1:9" ht="32.25" customHeight="1" thickBot="1">
      <c r="A340" s="11">
        <v>333</v>
      </c>
      <c r="B340" s="15" t="s">
        <v>271</v>
      </c>
      <c r="C340" s="61">
        <v>906</v>
      </c>
      <c r="D340" s="51" t="s">
        <v>76</v>
      </c>
      <c r="E340" s="39" t="s">
        <v>140</v>
      </c>
      <c r="F340" s="55"/>
      <c r="G340" s="38">
        <f>SUM(G341,G352)</f>
        <v>159476.5</v>
      </c>
      <c r="H340" s="38">
        <f>SUM(H341,H352)</f>
        <v>159476.5</v>
      </c>
      <c r="I340" s="7"/>
    </row>
    <row r="341" spans="1:9" ht="57.75" thickBot="1">
      <c r="A341" s="15">
        <v>334</v>
      </c>
      <c r="B341" s="15" t="s">
        <v>283</v>
      </c>
      <c r="C341" s="61">
        <v>906</v>
      </c>
      <c r="D341" s="51" t="s">
        <v>76</v>
      </c>
      <c r="E341" s="39" t="s">
        <v>141</v>
      </c>
      <c r="F341" s="15"/>
      <c r="G341" s="38">
        <f>SUM(G342,G344,G346,G348,G350,)</f>
        <v>151728.29999999999</v>
      </c>
      <c r="H341" s="38">
        <f>SUM(H342,H344,H346,H348,H350,)</f>
        <v>151728.29999999999</v>
      </c>
      <c r="I341" s="7"/>
    </row>
    <row r="342" spans="1:9" ht="86.25" thickBot="1">
      <c r="A342" s="11">
        <v>335</v>
      </c>
      <c r="B342" s="41" t="s">
        <v>235</v>
      </c>
      <c r="C342" s="61">
        <v>906</v>
      </c>
      <c r="D342" s="51" t="s">
        <v>76</v>
      </c>
      <c r="E342" s="39" t="s">
        <v>236</v>
      </c>
      <c r="F342" s="55"/>
      <c r="G342" s="38">
        <f>SUM(G343)</f>
        <v>62038.8</v>
      </c>
      <c r="H342" s="38">
        <f>SUM(H343)</f>
        <v>62038.8</v>
      </c>
      <c r="I342" s="7"/>
    </row>
    <row r="343" spans="1:9" ht="57.75" thickBot="1">
      <c r="A343" s="15">
        <v>336</v>
      </c>
      <c r="B343" s="15" t="s">
        <v>342</v>
      </c>
      <c r="C343" s="61">
        <v>906</v>
      </c>
      <c r="D343" s="51" t="s">
        <v>76</v>
      </c>
      <c r="E343" s="39" t="s">
        <v>236</v>
      </c>
      <c r="F343" s="94">
        <v>600</v>
      </c>
      <c r="G343" s="38">
        <v>62038.8</v>
      </c>
      <c r="H343" s="38">
        <v>62038.8</v>
      </c>
      <c r="I343" s="7"/>
    </row>
    <row r="344" spans="1:9" ht="100.5" thickBot="1">
      <c r="A344" s="11">
        <v>337</v>
      </c>
      <c r="B344" s="57" t="s">
        <v>298</v>
      </c>
      <c r="C344" s="57">
        <v>906</v>
      </c>
      <c r="D344" s="51" t="s">
        <v>76</v>
      </c>
      <c r="E344" s="39" t="s">
        <v>237</v>
      </c>
      <c r="F344" s="94"/>
      <c r="G344" s="38">
        <f>SUM(G345)</f>
        <v>720</v>
      </c>
      <c r="H344" s="38">
        <f>SUM(H345)</f>
        <v>720</v>
      </c>
      <c r="I344" s="7"/>
    </row>
    <row r="345" spans="1:9" ht="223.5" customHeight="1" thickBot="1">
      <c r="A345" s="15">
        <v>338</v>
      </c>
      <c r="B345" s="15" t="s">
        <v>342</v>
      </c>
      <c r="C345" s="61">
        <v>906</v>
      </c>
      <c r="D345" s="51" t="s">
        <v>76</v>
      </c>
      <c r="E345" s="39" t="s">
        <v>237</v>
      </c>
      <c r="F345" s="94">
        <v>600</v>
      </c>
      <c r="G345" s="38">
        <v>720</v>
      </c>
      <c r="H345" s="38">
        <v>720</v>
      </c>
      <c r="I345" s="7"/>
    </row>
    <row r="346" spans="1:9" ht="58.5" customHeight="1" thickBot="1">
      <c r="A346" s="11">
        <v>339</v>
      </c>
      <c r="B346" s="15" t="s">
        <v>138</v>
      </c>
      <c r="C346" s="61">
        <v>906</v>
      </c>
      <c r="D346" s="51" t="s">
        <v>76</v>
      </c>
      <c r="E346" s="39" t="s">
        <v>142</v>
      </c>
      <c r="F346" s="94"/>
      <c r="G346" s="38">
        <f>SUM(G347)</f>
        <v>78050</v>
      </c>
      <c r="H346" s="38">
        <f>SUM(H347)</f>
        <v>78050</v>
      </c>
      <c r="I346" s="7"/>
    </row>
    <row r="347" spans="1:9" ht="348.75" customHeight="1" thickBot="1">
      <c r="A347" s="15">
        <v>340</v>
      </c>
      <c r="B347" s="15" t="s">
        <v>342</v>
      </c>
      <c r="C347" s="61">
        <v>906</v>
      </c>
      <c r="D347" s="51" t="s">
        <v>76</v>
      </c>
      <c r="E347" s="39" t="s">
        <v>142</v>
      </c>
      <c r="F347" s="94">
        <v>600</v>
      </c>
      <c r="G347" s="38">
        <v>78050</v>
      </c>
      <c r="H347" s="38">
        <v>78050</v>
      </c>
      <c r="I347" s="7"/>
    </row>
    <row r="348" spans="1:9" ht="200.25" thickBot="1">
      <c r="A348" s="11">
        <v>341</v>
      </c>
      <c r="B348" s="15" t="s">
        <v>325</v>
      </c>
      <c r="C348" s="61">
        <v>906</v>
      </c>
      <c r="D348" s="51" t="s">
        <v>76</v>
      </c>
      <c r="E348" s="39" t="s">
        <v>143</v>
      </c>
      <c r="F348" s="15"/>
      <c r="G348" s="38">
        <f>SUM(G349)</f>
        <v>1217</v>
      </c>
      <c r="H348" s="38">
        <f>SUM(H349)</f>
        <v>1217</v>
      </c>
      <c r="I348" s="7"/>
    </row>
    <row r="349" spans="1:9" ht="57.75" thickBot="1">
      <c r="A349" s="15">
        <v>342</v>
      </c>
      <c r="B349" s="15" t="s">
        <v>342</v>
      </c>
      <c r="C349" s="61">
        <v>906</v>
      </c>
      <c r="D349" s="51" t="s">
        <v>76</v>
      </c>
      <c r="E349" s="39" t="s">
        <v>143</v>
      </c>
      <c r="F349" s="94">
        <v>600</v>
      </c>
      <c r="G349" s="38">
        <v>1217</v>
      </c>
      <c r="H349" s="38">
        <v>1217</v>
      </c>
      <c r="I349" s="7"/>
    </row>
    <row r="350" spans="1:9" ht="29.25" thickBot="1">
      <c r="A350" s="11">
        <v>343</v>
      </c>
      <c r="B350" s="15" t="s">
        <v>139</v>
      </c>
      <c r="C350" s="61">
        <v>906</v>
      </c>
      <c r="D350" s="51" t="s">
        <v>76</v>
      </c>
      <c r="E350" s="39" t="s">
        <v>238</v>
      </c>
      <c r="F350" s="94"/>
      <c r="G350" s="38">
        <f>SUM(G351)</f>
        <v>9702.5</v>
      </c>
      <c r="H350" s="38">
        <f>SUM(H351)</f>
        <v>9702.5</v>
      </c>
      <c r="I350" s="7"/>
    </row>
    <row r="351" spans="1:9" ht="57.75" thickBot="1">
      <c r="A351" s="15">
        <v>344</v>
      </c>
      <c r="B351" s="15" t="s">
        <v>342</v>
      </c>
      <c r="C351" s="61">
        <v>906</v>
      </c>
      <c r="D351" s="51" t="s">
        <v>76</v>
      </c>
      <c r="E351" s="39" t="s">
        <v>238</v>
      </c>
      <c r="F351" s="94">
        <v>600</v>
      </c>
      <c r="G351" s="38">
        <v>9702.5</v>
      </c>
      <c r="H351" s="38">
        <v>9702.5</v>
      </c>
      <c r="I351" s="7"/>
    </row>
    <row r="352" spans="1:9" ht="43.5" thickBot="1">
      <c r="A352" s="11">
        <v>345</v>
      </c>
      <c r="B352" s="15" t="s">
        <v>272</v>
      </c>
      <c r="C352" s="57">
        <v>906</v>
      </c>
      <c r="D352" s="51" t="s">
        <v>76</v>
      </c>
      <c r="E352" s="39" t="s">
        <v>144</v>
      </c>
      <c r="F352" s="55"/>
      <c r="G352" s="38">
        <f>SUM(G353,G355,G357,G359)</f>
        <v>7748.2</v>
      </c>
      <c r="H352" s="38">
        <f>SUM(H353,H355,H357,H359)</f>
        <v>7748.2</v>
      </c>
      <c r="I352" s="7"/>
    </row>
    <row r="353" spans="1:9" ht="79.5" customHeight="1" thickBot="1">
      <c r="A353" s="15">
        <v>346</v>
      </c>
      <c r="B353" s="15" t="s">
        <v>326</v>
      </c>
      <c r="C353" s="61">
        <v>906</v>
      </c>
      <c r="D353" s="51" t="s">
        <v>76</v>
      </c>
      <c r="E353" s="39" t="s">
        <v>239</v>
      </c>
      <c r="F353" s="55"/>
      <c r="G353" s="38">
        <f>SUM(G354)</f>
        <v>2806.1</v>
      </c>
      <c r="H353" s="38">
        <f>SUM(H354)</f>
        <v>2806.1</v>
      </c>
      <c r="I353" s="7"/>
    </row>
    <row r="354" spans="1:9" ht="57.75" thickBot="1">
      <c r="A354" s="11">
        <v>347</v>
      </c>
      <c r="B354" s="15" t="s">
        <v>342</v>
      </c>
      <c r="C354" s="61">
        <v>906</v>
      </c>
      <c r="D354" s="51" t="s">
        <v>76</v>
      </c>
      <c r="E354" s="39" t="s">
        <v>239</v>
      </c>
      <c r="F354" s="94">
        <v>600</v>
      </c>
      <c r="G354" s="38">
        <v>2806.1</v>
      </c>
      <c r="H354" s="38">
        <v>2806.1</v>
      </c>
      <c r="I354" s="7"/>
    </row>
    <row r="355" spans="1:9" ht="240" customHeight="1" thickBot="1">
      <c r="A355" s="15">
        <v>348</v>
      </c>
      <c r="B355" s="15" t="s">
        <v>38</v>
      </c>
      <c r="C355" s="61">
        <v>906</v>
      </c>
      <c r="D355" s="51" t="s">
        <v>76</v>
      </c>
      <c r="E355" s="39" t="s">
        <v>145</v>
      </c>
      <c r="F355" s="96"/>
      <c r="G355" s="38">
        <f>SUM(G356)</f>
        <v>3732.4</v>
      </c>
      <c r="H355" s="38">
        <f>SUM(H356)</f>
        <v>3732.4</v>
      </c>
      <c r="I355" s="7"/>
    </row>
    <row r="356" spans="1:9" ht="57.75" thickBot="1">
      <c r="A356" s="11">
        <v>349</v>
      </c>
      <c r="B356" s="15" t="s">
        <v>342</v>
      </c>
      <c r="C356" s="57">
        <v>906</v>
      </c>
      <c r="D356" s="51" t="s">
        <v>76</v>
      </c>
      <c r="E356" s="39" t="s">
        <v>145</v>
      </c>
      <c r="F356" s="94">
        <v>600</v>
      </c>
      <c r="G356" s="38">
        <v>3732.4</v>
      </c>
      <c r="H356" s="38">
        <v>3732.4</v>
      </c>
      <c r="I356" s="7"/>
    </row>
    <row r="357" spans="1:9" ht="350.25" customHeight="1" thickBot="1">
      <c r="A357" s="15">
        <v>350</v>
      </c>
      <c r="B357" s="15" t="s">
        <v>39</v>
      </c>
      <c r="C357" s="61">
        <v>906</v>
      </c>
      <c r="D357" s="51" t="s">
        <v>76</v>
      </c>
      <c r="E357" s="39" t="s">
        <v>146</v>
      </c>
      <c r="F357" s="15"/>
      <c r="G357" s="38">
        <f>SUM(G358)</f>
        <v>76.400000000000006</v>
      </c>
      <c r="H357" s="38">
        <f>SUM(H358)</f>
        <v>76.400000000000006</v>
      </c>
      <c r="I357" s="7"/>
    </row>
    <row r="358" spans="1:9" ht="64.5" customHeight="1" thickBot="1">
      <c r="A358" s="11">
        <v>351</v>
      </c>
      <c r="B358" s="15" t="s">
        <v>342</v>
      </c>
      <c r="C358" s="61">
        <v>906</v>
      </c>
      <c r="D358" s="51" t="s">
        <v>76</v>
      </c>
      <c r="E358" s="39" t="s">
        <v>146</v>
      </c>
      <c r="F358" s="94">
        <v>600</v>
      </c>
      <c r="G358" s="38">
        <v>76.400000000000006</v>
      </c>
      <c r="H358" s="38">
        <v>76.400000000000006</v>
      </c>
      <c r="I358" s="7"/>
    </row>
    <row r="359" spans="1:9" s="129" customFormat="1" ht="42.75" customHeight="1" thickBot="1">
      <c r="A359" s="122">
        <v>352</v>
      </c>
      <c r="B359" s="122" t="s">
        <v>139</v>
      </c>
      <c r="C359" s="132">
        <v>906</v>
      </c>
      <c r="D359" s="66" t="s">
        <v>76</v>
      </c>
      <c r="E359" s="127" t="s">
        <v>418</v>
      </c>
      <c r="F359" s="97"/>
      <c r="G359" s="45">
        <f>SUM(G360)</f>
        <v>1133.3</v>
      </c>
      <c r="H359" s="45">
        <f>SUM(H360)</f>
        <v>1133.3</v>
      </c>
      <c r="I359" s="128"/>
    </row>
    <row r="360" spans="1:9" ht="63" customHeight="1" thickBot="1">
      <c r="A360" s="11">
        <v>353</v>
      </c>
      <c r="B360" s="15" t="s">
        <v>342</v>
      </c>
      <c r="C360" s="61">
        <v>906</v>
      </c>
      <c r="D360" s="51" t="s">
        <v>76</v>
      </c>
      <c r="E360" s="39" t="s">
        <v>418</v>
      </c>
      <c r="F360" s="94">
        <v>600</v>
      </c>
      <c r="G360" s="38">
        <v>1133.3</v>
      </c>
      <c r="H360" s="38">
        <v>1133.3</v>
      </c>
      <c r="I360" s="7"/>
    </row>
    <row r="361" spans="1:9" ht="21" customHeight="1" thickBot="1">
      <c r="A361" s="15">
        <v>354</v>
      </c>
      <c r="B361" s="15" t="s">
        <v>17</v>
      </c>
      <c r="C361" s="61">
        <v>906</v>
      </c>
      <c r="D361" s="51" t="s">
        <v>77</v>
      </c>
      <c r="E361" s="64"/>
      <c r="F361" s="65"/>
      <c r="G361" s="38">
        <f>SUM(G362)</f>
        <v>252915.4</v>
      </c>
      <c r="H361" s="38">
        <f>SUM(H362)</f>
        <v>252915.4</v>
      </c>
      <c r="I361" s="7"/>
    </row>
    <row r="362" spans="1:9" ht="58.5" customHeight="1" thickBot="1">
      <c r="A362" s="11">
        <v>355</v>
      </c>
      <c r="B362" s="15" t="s">
        <v>273</v>
      </c>
      <c r="C362" s="61">
        <v>906</v>
      </c>
      <c r="D362" s="51" t="s">
        <v>77</v>
      </c>
      <c r="E362" s="39" t="s">
        <v>140</v>
      </c>
      <c r="F362" s="55"/>
      <c r="G362" s="38">
        <f>SUM(G363)</f>
        <v>252915.4</v>
      </c>
      <c r="H362" s="38">
        <f>SUM(H363)</f>
        <v>252915.4</v>
      </c>
      <c r="I362" s="7"/>
    </row>
    <row r="363" spans="1:9" ht="43.5" thickBot="1">
      <c r="A363" s="15">
        <v>356</v>
      </c>
      <c r="B363" s="15" t="s">
        <v>274</v>
      </c>
      <c r="C363" s="61">
        <v>906</v>
      </c>
      <c r="D363" s="51" t="s">
        <v>77</v>
      </c>
      <c r="E363" s="39" t="s">
        <v>144</v>
      </c>
      <c r="F363" s="15"/>
      <c r="G363" s="38">
        <f>SUM(G364,G366,G368,G370,)</f>
        <v>252915.4</v>
      </c>
      <c r="H363" s="38">
        <f>SUM(H364,H366,H368,H370,)</f>
        <v>252915.4</v>
      </c>
      <c r="I363" s="7"/>
    </row>
    <row r="364" spans="1:9" ht="72" thickBot="1">
      <c r="A364" s="11">
        <v>357</v>
      </c>
      <c r="B364" s="15" t="s">
        <v>327</v>
      </c>
      <c r="C364" s="61">
        <v>906</v>
      </c>
      <c r="D364" s="51" t="s">
        <v>77</v>
      </c>
      <c r="E364" s="39" t="s">
        <v>239</v>
      </c>
      <c r="F364" s="55"/>
      <c r="G364" s="38">
        <f>SUM(G365)</f>
        <v>93123.199999999997</v>
      </c>
      <c r="H364" s="38">
        <f>SUM(H365)</f>
        <v>93123.199999999997</v>
      </c>
      <c r="I364" s="7"/>
    </row>
    <row r="365" spans="1:9" ht="57.75" thickBot="1">
      <c r="A365" s="15">
        <v>358</v>
      </c>
      <c r="B365" s="15" t="s">
        <v>342</v>
      </c>
      <c r="C365" s="61">
        <v>906</v>
      </c>
      <c r="D365" s="51" t="s">
        <v>77</v>
      </c>
      <c r="E365" s="39" t="s">
        <v>239</v>
      </c>
      <c r="F365" s="94">
        <v>600</v>
      </c>
      <c r="G365" s="38">
        <v>93123.199999999997</v>
      </c>
      <c r="H365" s="38">
        <v>93123.199999999997</v>
      </c>
      <c r="I365" s="7"/>
    </row>
    <row r="366" spans="1:9" ht="108.75" customHeight="1" thickBot="1">
      <c r="A366" s="11">
        <v>359</v>
      </c>
      <c r="B366" s="57" t="s">
        <v>298</v>
      </c>
      <c r="C366" s="61">
        <v>906</v>
      </c>
      <c r="D366" s="51" t="s">
        <v>77</v>
      </c>
      <c r="E366" s="39" t="s">
        <v>338</v>
      </c>
      <c r="F366" s="94"/>
      <c r="G366" s="38">
        <f>SUM(G367)</f>
        <v>1360</v>
      </c>
      <c r="H366" s="38">
        <f>SUM(H367)</f>
        <v>1360</v>
      </c>
      <c r="I366" s="7"/>
    </row>
    <row r="367" spans="1:9" ht="57.75" thickBot="1">
      <c r="A367" s="15">
        <v>360</v>
      </c>
      <c r="B367" s="15" t="s">
        <v>342</v>
      </c>
      <c r="C367" s="57">
        <v>906</v>
      </c>
      <c r="D367" s="51" t="s">
        <v>77</v>
      </c>
      <c r="E367" s="39" t="s">
        <v>338</v>
      </c>
      <c r="F367" s="94">
        <v>600</v>
      </c>
      <c r="G367" s="38">
        <v>1360</v>
      </c>
      <c r="H367" s="38">
        <v>1360</v>
      </c>
      <c r="I367" s="7"/>
    </row>
    <row r="368" spans="1:9" ht="257.25" thickBot="1">
      <c r="A368" s="11">
        <v>361</v>
      </c>
      <c r="B368" s="15" t="s">
        <v>147</v>
      </c>
      <c r="C368" s="61">
        <v>906</v>
      </c>
      <c r="D368" s="51" t="s">
        <v>77</v>
      </c>
      <c r="E368" s="39" t="s">
        <v>145</v>
      </c>
      <c r="F368" s="55"/>
      <c r="G368" s="38">
        <f>SUM(G369)</f>
        <v>151252.6</v>
      </c>
      <c r="H368" s="38">
        <f>SUM(H369)</f>
        <v>151252.6</v>
      </c>
      <c r="I368" s="7"/>
    </row>
    <row r="369" spans="1:9" ht="61.5" customHeight="1" thickBot="1">
      <c r="A369" s="15">
        <v>362</v>
      </c>
      <c r="B369" s="15" t="s">
        <v>342</v>
      </c>
      <c r="C369" s="61">
        <v>906</v>
      </c>
      <c r="D369" s="51" t="s">
        <v>77</v>
      </c>
      <c r="E369" s="39" t="s">
        <v>145</v>
      </c>
      <c r="F369" s="94">
        <v>600</v>
      </c>
      <c r="G369" s="38">
        <v>151252.6</v>
      </c>
      <c r="H369" s="38">
        <v>151252.6</v>
      </c>
      <c r="I369" s="7"/>
    </row>
    <row r="370" spans="1:9" ht="349.5" customHeight="1" thickBot="1">
      <c r="A370" s="11">
        <v>363</v>
      </c>
      <c r="B370" s="15" t="s">
        <v>148</v>
      </c>
      <c r="C370" s="61">
        <v>906</v>
      </c>
      <c r="D370" s="51" t="s">
        <v>77</v>
      </c>
      <c r="E370" s="39" t="s">
        <v>146</v>
      </c>
      <c r="F370" s="94"/>
      <c r="G370" s="38">
        <f>SUM(G371)</f>
        <v>7179.6</v>
      </c>
      <c r="H370" s="38">
        <f>SUM(H371)</f>
        <v>7179.6</v>
      </c>
      <c r="I370" s="7"/>
    </row>
    <row r="371" spans="1:9" ht="57.75" thickBot="1">
      <c r="A371" s="15">
        <v>364</v>
      </c>
      <c r="B371" s="15" t="s">
        <v>342</v>
      </c>
      <c r="C371" s="61">
        <v>906</v>
      </c>
      <c r="D371" s="51" t="s">
        <v>77</v>
      </c>
      <c r="E371" s="39" t="s">
        <v>146</v>
      </c>
      <c r="F371" s="94">
        <v>600</v>
      </c>
      <c r="G371" s="38">
        <v>7179.6</v>
      </c>
      <c r="H371" s="38">
        <v>7179.6</v>
      </c>
      <c r="I371" s="7"/>
    </row>
    <row r="372" spans="1:9" ht="15.75" thickBot="1">
      <c r="A372" s="11">
        <v>365</v>
      </c>
      <c r="B372" s="57" t="s">
        <v>168</v>
      </c>
      <c r="C372" s="61">
        <v>906</v>
      </c>
      <c r="D372" s="70" t="s">
        <v>171</v>
      </c>
      <c r="E372" s="68"/>
      <c r="F372" s="62"/>
      <c r="G372" s="38">
        <f>SUM(G373)</f>
        <v>16574.099999999999</v>
      </c>
      <c r="H372" s="38">
        <f>SUM(H373)</f>
        <v>16574.099999999999</v>
      </c>
      <c r="I372" s="7"/>
    </row>
    <row r="373" spans="1:9" ht="72" thickBot="1">
      <c r="A373" s="15">
        <v>366</v>
      </c>
      <c r="B373" s="15" t="s">
        <v>275</v>
      </c>
      <c r="C373" s="47">
        <v>906</v>
      </c>
      <c r="D373" s="48" t="s">
        <v>171</v>
      </c>
      <c r="E373" s="39" t="s">
        <v>149</v>
      </c>
      <c r="F373" s="49"/>
      <c r="G373" s="38">
        <f>SUM(G374,G376,G378,)</f>
        <v>16574.099999999999</v>
      </c>
      <c r="H373" s="38">
        <f>SUM(H374,H376,H378,)</f>
        <v>16574.099999999999</v>
      </c>
      <c r="I373" s="7"/>
    </row>
    <row r="374" spans="1:9" ht="78.75" customHeight="1" thickBot="1">
      <c r="A374" s="11">
        <v>367</v>
      </c>
      <c r="B374" s="41" t="s">
        <v>208</v>
      </c>
      <c r="C374" s="61">
        <v>906</v>
      </c>
      <c r="D374" s="51" t="s">
        <v>171</v>
      </c>
      <c r="E374" s="39" t="s">
        <v>240</v>
      </c>
      <c r="F374" s="94"/>
      <c r="G374" s="38">
        <f>SUM(G375)</f>
        <v>7384.1</v>
      </c>
      <c r="H374" s="38">
        <f>SUM(H375)</f>
        <v>7384.1</v>
      </c>
      <c r="I374" s="7"/>
    </row>
    <row r="375" spans="1:9" ht="57.75" thickBot="1">
      <c r="A375" s="15">
        <v>368</v>
      </c>
      <c r="B375" s="15" t="s">
        <v>342</v>
      </c>
      <c r="C375" s="57">
        <v>906</v>
      </c>
      <c r="D375" s="51" t="s">
        <v>171</v>
      </c>
      <c r="E375" s="39" t="s">
        <v>240</v>
      </c>
      <c r="F375" s="94">
        <v>600</v>
      </c>
      <c r="G375" s="38">
        <v>7384.1</v>
      </c>
      <c r="H375" s="38">
        <v>7384.1</v>
      </c>
      <c r="I375" s="7"/>
    </row>
    <row r="376" spans="1:9" ht="129" thickBot="1">
      <c r="A376" s="11">
        <v>369</v>
      </c>
      <c r="B376" s="41" t="s">
        <v>209</v>
      </c>
      <c r="C376" s="61">
        <v>906</v>
      </c>
      <c r="D376" s="51" t="s">
        <v>171</v>
      </c>
      <c r="E376" s="39" t="s">
        <v>241</v>
      </c>
      <c r="F376" s="15"/>
      <c r="G376" s="38">
        <f>SUM(G377)</f>
        <v>9090</v>
      </c>
      <c r="H376" s="38">
        <f>SUM(H377)</f>
        <v>9090</v>
      </c>
      <c r="I376" s="7"/>
    </row>
    <row r="377" spans="1:9" ht="62.25" customHeight="1" thickBot="1">
      <c r="A377" s="15">
        <v>370</v>
      </c>
      <c r="B377" s="15" t="s">
        <v>342</v>
      </c>
      <c r="C377" s="61">
        <v>906</v>
      </c>
      <c r="D377" s="51" t="s">
        <v>171</v>
      </c>
      <c r="E377" s="39" t="s">
        <v>241</v>
      </c>
      <c r="F377" s="94">
        <v>600</v>
      </c>
      <c r="G377" s="38">
        <v>9090</v>
      </c>
      <c r="H377" s="38">
        <v>9090</v>
      </c>
      <c r="I377" s="7"/>
    </row>
    <row r="378" spans="1:9" ht="114.75" thickBot="1">
      <c r="A378" s="11">
        <v>371</v>
      </c>
      <c r="B378" s="57" t="s">
        <v>323</v>
      </c>
      <c r="C378" s="61">
        <v>906</v>
      </c>
      <c r="D378" s="51" t="s">
        <v>171</v>
      </c>
      <c r="E378" s="39" t="s">
        <v>242</v>
      </c>
      <c r="F378" s="94"/>
      <c r="G378" s="38">
        <f>SUM(G379)</f>
        <v>100</v>
      </c>
      <c r="H378" s="38">
        <f>SUM(H379)</f>
        <v>100</v>
      </c>
      <c r="I378" s="7"/>
    </row>
    <row r="379" spans="1:9" ht="57.75" thickBot="1">
      <c r="A379" s="15">
        <v>372</v>
      </c>
      <c r="B379" s="15" t="s">
        <v>342</v>
      </c>
      <c r="C379" s="61">
        <v>906</v>
      </c>
      <c r="D379" s="51" t="s">
        <v>171</v>
      </c>
      <c r="E379" s="39" t="s">
        <v>242</v>
      </c>
      <c r="F379" s="94">
        <v>600</v>
      </c>
      <c r="G379" s="38">
        <v>100</v>
      </c>
      <c r="H379" s="38">
        <v>100</v>
      </c>
      <c r="I379" s="7"/>
    </row>
    <row r="380" spans="1:9" ht="15.75" customHeight="1" thickBot="1">
      <c r="A380" s="11">
        <v>373</v>
      </c>
      <c r="B380" s="57" t="s">
        <v>169</v>
      </c>
      <c r="C380" s="61">
        <v>906</v>
      </c>
      <c r="D380" s="67" t="s">
        <v>78</v>
      </c>
      <c r="E380" s="68"/>
      <c r="F380" s="81"/>
      <c r="G380" s="38">
        <f>SUM(G381)</f>
        <v>4796.8</v>
      </c>
      <c r="H380" s="38">
        <f>SUM(H381)</f>
        <v>4796.8</v>
      </c>
      <c r="I380" s="7"/>
    </row>
    <row r="381" spans="1:9" ht="32.25" customHeight="1" thickBot="1">
      <c r="A381" s="15">
        <v>374</v>
      </c>
      <c r="B381" s="15" t="s">
        <v>276</v>
      </c>
      <c r="C381" s="76">
        <v>906</v>
      </c>
      <c r="D381" s="67" t="s">
        <v>78</v>
      </c>
      <c r="E381" s="39" t="s">
        <v>140</v>
      </c>
      <c r="F381" s="82"/>
      <c r="G381" s="38">
        <f>SUM(G382)</f>
        <v>4796.8</v>
      </c>
      <c r="H381" s="38">
        <f>SUM(H382)</f>
        <v>4796.8</v>
      </c>
      <c r="I381" s="7"/>
    </row>
    <row r="382" spans="1:9" ht="61.5" customHeight="1" thickBot="1">
      <c r="A382" s="11">
        <v>375</v>
      </c>
      <c r="B382" s="15" t="s">
        <v>277</v>
      </c>
      <c r="C382" s="57">
        <v>906</v>
      </c>
      <c r="D382" s="67" t="s">
        <v>78</v>
      </c>
      <c r="E382" s="39" t="s">
        <v>149</v>
      </c>
      <c r="F382" s="81"/>
      <c r="G382" s="38">
        <f>SUM(G383,G385)</f>
        <v>4796.8</v>
      </c>
      <c r="H382" s="38">
        <f>SUM(H383,H385)</f>
        <v>4796.8</v>
      </c>
      <c r="I382" s="7"/>
    </row>
    <row r="383" spans="1:9" ht="87.75" customHeight="1" thickBot="1">
      <c r="A383" s="15">
        <v>376</v>
      </c>
      <c r="B383" s="122" t="s">
        <v>413</v>
      </c>
      <c r="C383" s="61">
        <v>906</v>
      </c>
      <c r="D383" s="67" t="s">
        <v>78</v>
      </c>
      <c r="E383" s="39" t="s">
        <v>393</v>
      </c>
      <c r="F383" s="62"/>
      <c r="G383" s="38">
        <f>SUM(G384)</f>
        <v>4100</v>
      </c>
      <c r="H383" s="38">
        <f>SUM(H384)</f>
        <v>4100</v>
      </c>
      <c r="I383" s="7"/>
    </row>
    <row r="384" spans="1:9" ht="57.75" thickBot="1">
      <c r="A384" s="11">
        <v>377</v>
      </c>
      <c r="B384" s="15" t="s">
        <v>342</v>
      </c>
      <c r="C384" s="61">
        <v>906</v>
      </c>
      <c r="D384" s="67" t="s">
        <v>78</v>
      </c>
      <c r="E384" s="39" t="s">
        <v>393</v>
      </c>
      <c r="F384" s="62">
        <v>600</v>
      </c>
      <c r="G384" s="38">
        <v>4100</v>
      </c>
      <c r="H384" s="38">
        <v>4100</v>
      </c>
      <c r="I384" s="7"/>
    </row>
    <row r="385" spans="1:9" ht="178.5" customHeight="1" thickBot="1">
      <c r="A385" s="15">
        <v>378</v>
      </c>
      <c r="B385" s="111" t="s">
        <v>285</v>
      </c>
      <c r="C385" s="57">
        <v>906</v>
      </c>
      <c r="D385" s="67" t="s">
        <v>78</v>
      </c>
      <c r="E385" s="39" t="s">
        <v>284</v>
      </c>
      <c r="F385" s="81"/>
      <c r="G385" s="38">
        <f>SUM(G386)</f>
        <v>696.8</v>
      </c>
      <c r="H385" s="38">
        <f>SUM(H386)</f>
        <v>696.8</v>
      </c>
      <c r="I385" s="7"/>
    </row>
    <row r="386" spans="1:9" ht="61.5" customHeight="1" thickBot="1">
      <c r="A386" s="11">
        <v>379</v>
      </c>
      <c r="B386" s="15" t="s">
        <v>342</v>
      </c>
      <c r="C386" s="61">
        <v>906</v>
      </c>
      <c r="D386" s="70" t="s">
        <v>78</v>
      </c>
      <c r="E386" s="39" t="s">
        <v>284</v>
      </c>
      <c r="F386" s="62">
        <v>600</v>
      </c>
      <c r="G386" s="38">
        <v>696.8</v>
      </c>
      <c r="H386" s="38">
        <v>696.8</v>
      </c>
      <c r="I386" s="7"/>
    </row>
    <row r="387" spans="1:9" ht="29.25" thickBot="1">
      <c r="A387" s="15">
        <v>380</v>
      </c>
      <c r="B387" s="15" t="s">
        <v>18</v>
      </c>
      <c r="C387" s="61">
        <v>906</v>
      </c>
      <c r="D387" s="70" t="s">
        <v>85</v>
      </c>
      <c r="E387" s="64"/>
      <c r="F387" s="62"/>
      <c r="G387" s="38">
        <f>SUM(G388,G396)</f>
        <v>17053.46</v>
      </c>
      <c r="H387" s="38">
        <f>SUM(H388,H396)</f>
        <v>17053.46</v>
      </c>
      <c r="I387" s="7"/>
    </row>
    <row r="388" spans="1:9" ht="57.75" thickBot="1">
      <c r="A388" s="11">
        <v>381</v>
      </c>
      <c r="B388" s="15" t="s">
        <v>278</v>
      </c>
      <c r="C388" s="61">
        <v>906</v>
      </c>
      <c r="D388" s="70" t="s">
        <v>85</v>
      </c>
      <c r="E388" s="39" t="s">
        <v>140</v>
      </c>
      <c r="F388" s="75"/>
      <c r="G388" s="38">
        <f>SUM(G389)</f>
        <v>14401.8</v>
      </c>
      <c r="H388" s="38">
        <f>SUM(H389)</f>
        <v>14401.8</v>
      </c>
      <c r="I388" s="7"/>
    </row>
    <row r="389" spans="1:9" ht="72" thickBot="1">
      <c r="A389" s="15">
        <v>382</v>
      </c>
      <c r="B389" s="15" t="s">
        <v>294</v>
      </c>
      <c r="C389" s="61">
        <v>906</v>
      </c>
      <c r="D389" s="70" t="s">
        <v>85</v>
      </c>
      <c r="E389" s="39" t="s">
        <v>150</v>
      </c>
      <c r="F389" s="62"/>
      <c r="G389" s="38">
        <f>SUM(G390,G394)</f>
        <v>14401.8</v>
      </c>
      <c r="H389" s="38">
        <f>SUM(H390,H394)</f>
        <v>14401.8</v>
      </c>
      <c r="I389" s="7"/>
    </row>
    <row r="390" spans="1:9" ht="33" customHeight="1" thickBot="1">
      <c r="A390" s="11">
        <v>383</v>
      </c>
      <c r="B390" s="15" t="s">
        <v>40</v>
      </c>
      <c r="C390" s="61">
        <v>906</v>
      </c>
      <c r="D390" s="70" t="s">
        <v>85</v>
      </c>
      <c r="E390" s="39" t="s">
        <v>151</v>
      </c>
      <c r="F390" s="62"/>
      <c r="G390" s="38">
        <f>SUM(G391,G392,G393)</f>
        <v>14360</v>
      </c>
      <c r="H390" s="38">
        <f>SUM(H391,H392,H393)</f>
        <v>14360</v>
      </c>
      <c r="I390" s="7"/>
    </row>
    <row r="391" spans="1:9" ht="114.75" thickBot="1">
      <c r="A391" s="15">
        <v>384</v>
      </c>
      <c r="B391" s="15" t="s">
        <v>341</v>
      </c>
      <c r="C391" s="61">
        <v>906</v>
      </c>
      <c r="D391" s="70" t="s">
        <v>85</v>
      </c>
      <c r="E391" s="39" t="s">
        <v>151</v>
      </c>
      <c r="F391" s="62">
        <v>100</v>
      </c>
      <c r="G391" s="38">
        <v>11978.4</v>
      </c>
      <c r="H391" s="38">
        <v>11978.4</v>
      </c>
      <c r="I391" s="7"/>
    </row>
    <row r="392" spans="1:9" ht="43.5" thickBot="1">
      <c r="A392" s="11">
        <v>385</v>
      </c>
      <c r="B392" s="15" t="s">
        <v>340</v>
      </c>
      <c r="C392" s="61">
        <v>906</v>
      </c>
      <c r="D392" s="70" t="s">
        <v>85</v>
      </c>
      <c r="E392" s="39" t="s">
        <v>151</v>
      </c>
      <c r="F392" s="62">
        <v>200</v>
      </c>
      <c r="G392" s="38">
        <v>2371.6</v>
      </c>
      <c r="H392" s="38">
        <v>2371.6</v>
      </c>
      <c r="I392" s="7"/>
    </row>
    <row r="393" spans="1:9" ht="15.75" thickBot="1">
      <c r="A393" s="15">
        <v>386</v>
      </c>
      <c r="B393" s="15" t="s">
        <v>339</v>
      </c>
      <c r="C393" s="61">
        <v>906</v>
      </c>
      <c r="D393" s="70" t="s">
        <v>85</v>
      </c>
      <c r="E393" s="39" t="s">
        <v>151</v>
      </c>
      <c r="F393" s="62">
        <v>800</v>
      </c>
      <c r="G393" s="38">
        <v>10</v>
      </c>
      <c r="H393" s="38">
        <v>10</v>
      </c>
      <c r="I393" s="7"/>
    </row>
    <row r="394" spans="1:9" ht="213.75" customHeight="1" thickBot="1">
      <c r="A394" s="11">
        <v>387</v>
      </c>
      <c r="B394" s="112" t="s">
        <v>324</v>
      </c>
      <c r="C394" s="47">
        <v>906</v>
      </c>
      <c r="D394" s="48" t="s">
        <v>85</v>
      </c>
      <c r="E394" s="39" t="s">
        <v>315</v>
      </c>
      <c r="F394" s="15"/>
      <c r="G394" s="38">
        <f>SUM(G395)</f>
        <v>41.8</v>
      </c>
      <c r="H394" s="38">
        <f>SUM(H395)</f>
        <v>41.8</v>
      </c>
      <c r="I394" s="7"/>
    </row>
    <row r="395" spans="1:9" ht="118.5" customHeight="1" thickBot="1">
      <c r="A395" s="15">
        <v>388</v>
      </c>
      <c r="B395" s="15" t="s">
        <v>341</v>
      </c>
      <c r="C395" s="47">
        <v>906</v>
      </c>
      <c r="D395" s="48" t="s">
        <v>85</v>
      </c>
      <c r="E395" s="39" t="s">
        <v>315</v>
      </c>
      <c r="F395" s="94">
        <v>100</v>
      </c>
      <c r="G395" s="38">
        <v>41.8</v>
      </c>
      <c r="H395" s="38">
        <v>41.8</v>
      </c>
      <c r="I395" s="7"/>
    </row>
    <row r="396" spans="1:9" ht="29.25" thickBot="1">
      <c r="A396" s="11">
        <v>389</v>
      </c>
      <c r="B396" s="15" t="s">
        <v>318</v>
      </c>
      <c r="C396" s="61">
        <v>906</v>
      </c>
      <c r="D396" s="70" t="s">
        <v>85</v>
      </c>
      <c r="E396" s="39" t="s">
        <v>92</v>
      </c>
      <c r="F396" s="62"/>
      <c r="G396" s="38">
        <f>SUM(G397)</f>
        <v>2651.66</v>
      </c>
      <c r="H396" s="38">
        <f>SUM(H397)</f>
        <v>2651.66</v>
      </c>
      <c r="I396" s="7"/>
    </row>
    <row r="397" spans="1:9" ht="43.5" thickBot="1">
      <c r="A397" s="15">
        <v>390</v>
      </c>
      <c r="B397" s="15" t="s">
        <v>91</v>
      </c>
      <c r="C397" s="61">
        <v>906</v>
      </c>
      <c r="D397" s="70" t="s">
        <v>85</v>
      </c>
      <c r="E397" s="39" t="s">
        <v>93</v>
      </c>
      <c r="F397" s="62"/>
      <c r="G397" s="38">
        <f>SUM(G398)</f>
        <v>2651.66</v>
      </c>
      <c r="H397" s="38">
        <f>SUM(H398)</f>
        <v>2651.66</v>
      </c>
      <c r="I397" s="7"/>
    </row>
    <row r="398" spans="1:9" ht="121.5" customHeight="1" thickBot="1">
      <c r="A398" s="11">
        <v>391</v>
      </c>
      <c r="B398" s="15" t="s">
        <v>341</v>
      </c>
      <c r="C398" s="63">
        <v>906</v>
      </c>
      <c r="D398" s="70" t="s">
        <v>85</v>
      </c>
      <c r="E398" s="39" t="s">
        <v>93</v>
      </c>
      <c r="F398" s="62">
        <v>100</v>
      </c>
      <c r="G398" s="38">
        <v>2651.66</v>
      </c>
      <c r="H398" s="38">
        <v>2651.66</v>
      </c>
      <c r="I398" s="7"/>
    </row>
    <row r="399" spans="1:9" ht="30" thickBot="1">
      <c r="A399" s="15">
        <v>392</v>
      </c>
      <c r="B399" s="83" t="s">
        <v>49</v>
      </c>
      <c r="C399" s="84">
        <v>912</v>
      </c>
      <c r="D399" s="67"/>
      <c r="E399" s="67"/>
      <c r="F399" s="81"/>
      <c r="G399" s="85">
        <f t="shared" ref="G399:H401" si="10">SUM(G400)</f>
        <v>2715.9961800000001</v>
      </c>
      <c r="H399" s="85">
        <f t="shared" si="10"/>
        <v>2715.9961800000001</v>
      </c>
      <c r="I399" s="7"/>
    </row>
    <row r="400" spans="1:9" ht="15.75" thickBot="1">
      <c r="A400" s="11">
        <v>393</v>
      </c>
      <c r="B400" s="35" t="s">
        <v>0</v>
      </c>
      <c r="C400" s="84">
        <v>912</v>
      </c>
      <c r="D400" s="67" t="s">
        <v>53</v>
      </c>
      <c r="E400" s="67"/>
      <c r="F400" s="81"/>
      <c r="G400" s="85">
        <f t="shared" si="10"/>
        <v>2715.9961800000001</v>
      </c>
      <c r="H400" s="85">
        <f t="shared" si="10"/>
        <v>2715.9961800000001</v>
      </c>
      <c r="I400" s="7"/>
    </row>
    <row r="401" spans="1:9" ht="86.25" thickBot="1">
      <c r="A401" s="15">
        <v>394</v>
      </c>
      <c r="B401" s="15" t="s">
        <v>155</v>
      </c>
      <c r="C401" s="57">
        <v>912</v>
      </c>
      <c r="D401" s="67" t="s">
        <v>84</v>
      </c>
      <c r="E401" s="67"/>
      <c r="F401" s="81"/>
      <c r="G401" s="38">
        <f t="shared" si="10"/>
        <v>2715.9961800000001</v>
      </c>
      <c r="H401" s="38">
        <f t="shared" si="10"/>
        <v>2715.9961800000001</v>
      </c>
      <c r="I401" s="7"/>
    </row>
    <row r="402" spans="1:9" ht="29.25" thickBot="1">
      <c r="A402" s="11">
        <v>395</v>
      </c>
      <c r="B402" s="15" t="s">
        <v>318</v>
      </c>
      <c r="C402" s="57">
        <v>912</v>
      </c>
      <c r="D402" s="67" t="s">
        <v>84</v>
      </c>
      <c r="E402" s="68" t="s">
        <v>92</v>
      </c>
      <c r="F402" s="81"/>
      <c r="G402" s="38">
        <f>SUM(G403,G405,G407)</f>
        <v>2715.9961800000001</v>
      </c>
      <c r="H402" s="38">
        <f>SUM(H403,H405,H407)</f>
        <v>2715.9961800000001</v>
      </c>
      <c r="I402" s="7"/>
    </row>
    <row r="403" spans="1:9" ht="29.25" thickBot="1">
      <c r="A403" s="15">
        <v>396</v>
      </c>
      <c r="B403" s="15" t="s">
        <v>156</v>
      </c>
      <c r="C403" s="57">
        <v>912</v>
      </c>
      <c r="D403" s="67" t="s">
        <v>84</v>
      </c>
      <c r="E403" s="68" t="s">
        <v>299</v>
      </c>
      <c r="F403" s="81"/>
      <c r="G403" s="38">
        <f>SUM(G404)</f>
        <v>1832.08179</v>
      </c>
      <c r="H403" s="38">
        <f>SUM(H404)</f>
        <v>1832.08179</v>
      </c>
      <c r="I403" s="7"/>
    </row>
    <row r="404" spans="1:9" ht="114.75" thickBot="1">
      <c r="A404" s="11">
        <v>397</v>
      </c>
      <c r="B404" s="15" t="s">
        <v>341</v>
      </c>
      <c r="C404" s="57">
        <v>912</v>
      </c>
      <c r="D404" s="67" t="s">
        <v>84</v>
      </c>
      <c r="E404" s="68" t="s">
        <v>299</v>
      </c>
      <c r="F404" s="81">
        <v>100</v>
      </c>
      <c r="G404" s="38">
        <v>1832.08179</v>
      </c>
      <c r="H404" s="38">
        <v>1832.08179</v>
      </c>
      <c r="I404" s="7"/>
    </row>
    <row r="405" spans="1:9" ht="43.5" thickBot="1">
      <c r="A405" s="15">
        <v>398</v>
      </c>
      <c r="B405" s="15" t="s">
        <v>97</v>
      </c>
      <c r="C405" s="57">
        <v>912</v>
      </c>
      <c r="D405" s="67" t="s">
        <v>84</v>
      </c>
      <c r="E405" s="39" t="s">
        <v>93</v>
      </c>
      <c r="F405" s="55"/>
      <c r="G405" s="38">
        <f>SUM(G406)</f>
        <v>873.91439000000003</v>
      </c>
      <c r="H405" s="38">
        <f>SUM(H406)</f>
        <v>873.91439000000003</v>
      </c>
      <c r="I405" s="7"/>
    </row>
    <row r="406" spans="1:9" ht="114.75" thickBot="1">
      <c r="A406" s="11">
        <v>399</v>
      </c>
      <c r="B406" s="15" t="s">
        <v>341</v>
      </c>
      <c r="C406" s="57">
        <v>912</v>
      </c>
      <c r="D406" s="67" t="s">
        <v>84</v>
      </c>
      <c r="E406" s="39" t="s">
        <v>93</v>
      </c>
      <c r="F406" s="94">
        <v>100</v>
      </c>
      <c r="G406" s="38">
        <v>873.91439000000003</v>
      </c>
      <c r="H406" s="38">
        <v>873.91439000000003</v>
      </c>
      <c r="I406" s="7"/>
    </row>
    <row r="407" spans="1:9" ht="29.25" thickBot="1">
      <c r="A407" s="15">
        <v>400</v>
      </c>
      <c r="B407" s="15" t="s">
        <v>28</v>
      </c>
      <c r="C407" s="61">
        <v>912</v>
      </c>
      <c r="D407" s="70" t="s">
        <v>84</v>
      </c>
      <c r="E407" s="39" t="s">
        <v>96</v>
      </c>
      <c r="F407" s="55"/>
      <c r="G407" s="38">
        <f>SUM(G408)</f>
        <v>10</v>
      </c>
      <c r="H407" s="38">
        <f>SUM(H408)</f>
        <v>10</v>
      </c>
      <c r="I407" s="7"/>
    </row>
    <row r="408" spans="1:9" ht="43.5" thickBot="1">
      <c r="A408" s="11">
        <v>401</v>
      </c>
      <c r="B408" s="15" t="s">
        <v>340</v>
      </c>
      <c r="C408" s="61">
        <v>912</v>
      </c>
      <c r="D408" s="70" t="s">
        <v>84</v>
      </c>
      <c r="E408" s="39" t="s">
        <v>96</v>
      </c>
      <c r="F408" s="94">
        <v>200</v>
      </c>
      <c r="G408" s="38">
        <v>10</v>
      </c>
      <c r="H408" s="38">
        <v>10</v>
      </c>
      <c r="I408" s="7"/>
    </row>
    <row r="409" spans="1:9" ht="44.25" thickBot="1">
      <c r="A409" s="15">
        <v>402</v>
      </c>
      <c r="B409" s="86" t="s">
        <v>50</v>
      </c>
      <c r="C409" s="79">
        <v>913</v>
      </c>
      <c r="D409" s="70"/>
      <c r="E409" s="70"/>
      <c r="F409" s="62"/>
      <c r="G409" s="80">
        <f t="shared" ref="G409:H411" si="11">SUM(G410)</f>
        <v>2029.91327</v>
      </c>
      <c r="H409" s="80">
        <f t="shared" si="11"/>
        <v>2029.91327</v>
      </c>
      <c r="I409" s="7"/>
    </row>
    <row r="410" spans="1:9" ht="15.75" thickBot="1">
      <c r="A410" s="11">
        <v>403</v>
      </c>
      <c r="B410" s="35" t="s">
        <v>0</v>
      </c>
      <c r="C410" s="79">
        <v>913</v>
      </c>
      <c r="D410" s="70" t="s">
        <v>53</v>
      </c>
      <c r="E410" s="70"/>
      <c r="F410" s="62"/>
      <c r="G410" s="80">
        <f t="shared" si="11"/>
        <v>2029.91327</v>
      </c>
      <c r="H410" s="80">
        <f t="shared" si="11"/>
        <v>2029.91327</v>
      </c>
      <c r="I410" s="7"/>
    </row>
    <row r="411" spans="1:9" ht="80.25" customHeight="1" thickBot="1">
      <c r="A411" s="15">
        <v>404</v>
      </c>
      <c r="B411" s="87" t="s">
        <v>82</v>
      </c>
      <c r="C411" s="57">
        <v>913</v>
      </c>
      <c r="D411" s="67" t="s">
        <v>83</v>
      </c>
      <c r="E411" s="88"/>
      <c r="F411" s="89"/>
      <c r="G411" s="56">
        <f t="shared" si="11"/>
        <v>2029.91327</v>
      </c>
      <c r="H411" s="56">
        <f t="shared" si="11"/>
        <v>2029.91327</v>
      </c>
      <c r="I411" s="7"/>
    </row>
    <row r="412" spans="1:9" ht="30" thickBot="1">
      <c r="A412" s="11">
        <v>405</v>
      </c>
      <c r="B412" s="87" t="s">
        <v>318</v>
      </c>
      <c r="C412" s="57">
        <v>913</v>
      </c>
      <c r="D412" s="67" t="s">
        <v>83</v>
      </c>
      <c r="E412" s="68" t="s">
        <v>92</v>
      </c>
      <c r="F412" s="81"/>
      <c r="G412" s="38">
        <f>SUM(G413,G415)</f>
        <v>2029.91327</v>
      </c>
      <c r="H412" s="38">
        <f>SUM(H413,H415)</f>
        <v>2029.91327</v>
      </c>
      <c r="I412" s="7"/>
    </row>
    <row r="413" spans="1:9" ht="30" customHeight="1" thickBot="1">
      <c r="A413" s="15">
        <v>406</v>
      </c>
      <c r="B413" s="143" t="s">
        <v>394</v>
      </c>
      <c r="C413" s="61">
        <v>913</v>
      </c>
      <c r="D413" s="70" t="s">
        <v>83</v>
      </c>
      <c r="E413" s="68" t="s">
        <v>93</v>
      </c>
      <c r="F413" s="62"/>
      <c r="G413" s="38">
        <f>SUM(G414,)</f>
        <v>886.84479999999996</v>
      </c>
      <c r="H413" s="38">
        <f>SUM(H414,)</f>
        <v>886.84479999999996</v>
      </c>
      <c r="I413" s="7"/>
    </row>
    <row r="414" spans="1:9" ht="114.75" thickBot="1">
      <c r="A414" s="11">
        <v>407</v>
      </c>
      <c r="B414" s="15" t="s">
        <v>341</v>
      </c>
      <c r="C414" s="47">
        <v>913</v>
      </c>
      <c r="D414" s="48" t="s">
        <v>83</v>
      </c>
      <c r="E414" s="39" t="s">
        <v>93</v>
      </c>
      <c r="F414" s="49">
        <v>100</v>
      </c>
      <c r="G414" s="38">
        <v>886.84479999999996</v>
      </c>
      <c r="H414" s="38">
        <v>886.84479999999996</v>
      </c>
      <c r="I414" s="7"/>
    </row>
    <row r="415" spans="1:9" ht="44.25" thickBot="1">
      <c r="A415" s="15">
        <v>408</v>
      </c>
      <c r="B415" s="54" t="s">
        <v>30</v>
      </c>
      <c r="C415" s="47">
        <v>913</v>
      </c>
      <c r="D415" s="48" t="s">
        <v>83</v>
      </c>
      <c r="E415" s="39" t="s">
        <v>94</v>
      </c>
      <c r="F415" s="59"/>
      <c r="G415" s="38">
        <f>SUM(G416)</f>
        <v>1143.0684699999999</v>
      </c>
      <c r="H415" s="38">
        <f>SUM(H416)</f>
        <v>1143.0684699999999</v>
      </c>
      <c r="I415" s="7"/>
    </row>
    <row r="416" spans="1:9" ht="114.75" thickBot="1">
      <c r="A416" s="11">
        <v>409</v>
      </c>
      <c r="B416" s="15" t="s">
        <v>341</v>
      </c>
      <c r="C416" s="47">
        <v>913</v>
      </c>
      <c r="D416" s="48" t="s">
        <v>83</v>
      </c>
      <c r="E416" s="39" t="s">
        <v>94</v>
      </c>
      <c r="F416" s="49">
        <v>100</v>
      </c>
      <c r="G416" s="38">
        <v>1143.0684699999999</v>
      </c>
      <c r="H416" s="38">
        <v>1143.0684699999999</v>
      </c>
      <c r="I416" s="7"/>
    </row>
    <row r="417" spans="1:9" ht="43.5" thickBot="1">
      <c r="A417" s="15">
        <v>410</v>
      </c>
      <c r="B417" s="113" t="s">
        <v>395</v>
      </c>
      <c r="C417" s="47">
        <v>918</v>
      </c>
      <c r="D417" s="114"/>
      <c r="E417" s="114"/>
      <c r="F417" s="115"/>
      <c r="G417" s="116">
        <f t="shared" ref="G417:H421" si="12">SUM(G418)</f>
        <v>1360</v>
      </c>
      <c r="H417" s="116">
        <f t="shared" si="12"/>
        <v>1360</v>
      </c>
      <c r="I417" s="7"/>
    </row>
    <row r="418" spans="1:9" ht="15.75" thickBot="1">
      <c r="A418" s="11">
        <v>411</v>
      </c>
      <c r="B418" s="117" t="s">
        <v>0</v>
      </c>
      <c r="C418" s="47">
        <v>918</v>
      </c>
      <c r="D418" s="114" t="s">
        <v>53</v>
      </c>
      <c r="E418" s="114"/>
      <c r="F418" s="115"/>
      <c r="G418" s="118">
        <f t="shared" si="12"/>
        <v>1360</v>
      </c>
      <c r="H418" s="118">
        <f t="shared" si="12"/>
        <v>1360</v>
      </c>
      <c r="I418" s="7"/>
    </row>
    <row r="419" spans="1:9" ht="30.75" thickBot="1">
      <c r="A419" s="15">
        <v>412</v>
      </c>
      <c r="B419" s="119" t="s">
        <v>396</v>
      </c>
      <c r="C419" s="47">
        <v>918</v>
      </c>
      <c r="D419" s="114" t="s">
        <v>397</v>
      </c>
      <c r="E419" s="114"/>
      <c r="F419" s="115"/>
      <c r="G419" s="118">
        <f t="shared" si="12"/>
        <v>1360</v>
      </c>
      <c r="H419" s="118">
        <f t="shared" si="12"/>
        <v>1360</v>
      </c>
      <c r="I419" s="7"/>
    </row>
    <row r="420" spans="1:9" ht="30.75" thickBot="1">
      <c r="A420" s="11">
        <v>413</v>
      </c>
      <c r="B420" s="119" t="s">
        <v>398</v>
      </c>
      <c r="C420" s="47">
        <v>918</v>
      </c>
      <c r="D420" s="114" t="s">
        <v>397</v>
      </c>
      <c r="E420" s="120" t="s">
        <v>92</v>
      </c>
      <c r="F420" s="115"/>
      <c r="G420" s="118">
        <f t="shared" si="12"/>
        <v>1360</v>
      </c>
      <c r="H420" s="118">
        <f t="shared" si="12"/>
        <v>1360</v>
      </c>
      <c r="I420" s="7"/>
    </row>
    <row r="421" spans="1:9" ht="30.75" thickBot="1">
      <c r="A421" s="15">
        <v>414</v>
      </c>
      <c r="B421" s="119" t="s">
        <v>399</v>
      </c>
      <c r="C421" s="47">
        <v>918</v>
      </c>
      <c r="D421" s="114" t="s">
        <v>397</v>
      </c>
      <c r="E421" s="121" t="s">
        <v>400</v>
      </c>
      <c r="F421" s="115"/>
      <c r="G421" s="118">
        <f t="shared" si="12"/>
        <v>1360</v>
      </c>
      <c r="H421" s="118">
        <f t="shared" si="12"/>
        <v>1360</v>
      </c>
      <c r="I421" s="7"/>
    </row>
    <row r="422" spans="1:9" s="129" customFormat="1" ht="45.75" thickBot="1">
      <c r="A422" s="41">
        <v>415</v>
      </c>
      <c r="B422" s="138" t="s">
        <v>340</v>
      </c>
      <c r="C422" s="125">
        <v>918</v>
      </c>
      <c r="D422" s="139" t="s">
        <v>397</v>
      </c>
      <c r="E422" s="140" t="s">
        <v>400</v>
      </c>
      <c r="F422" s="141">
        <v>200</v>
      </c>
      <c r="G422" s="142">
        <v>1360</v>
      </c>
      <c r="H422" s="142">
        <v>1360</v>
      </c>
      <c r="I422" s="128"/>
    </row>
    <row r="423" spans="1:9" ht="44.25" thickBot="1">
      <c r="A423" s="15">
        <v>416</v>
      </c>
      <c r="B423" s="90" t="s">
        <v>51</v>
      </c>
      <c r="C423" s="78">
        <v>919</v>
      </c>
      <c r="D423" s="48"/>
      <c r="E423" s="48"/>
      <c r="F423" s="49"/>
      <c r="G423" s="91">
        <f>SUM(G424,)</f>
        <v>11202.619000000001</v>
      </c>
      <c r="H423" s="91">
        <f>SUM(H424,)</f>
        <v>11202.619000000001</v>
      </c>
      <c r="I423" s="7"/>
    </row>
    <row r="424" spans="1:9" ht="20.25" customHeight="1" thickBot="1">
      <c r="A424" s="11">
        <v>417</v>
      </c>
      <c r="B424" s="35" t="s">
        <v>0</v>
      </c>
      <c r="C424" s="47">
        <v>919</v>
      </c>
      <c r="D424" s="48" t="s">
        <v>53</v>
      </c>
      <c r="E424" s="48"/>
      <c r="F424" s="49"/>
      <c r="G424" s="92">
        <f>SUM(G425,)</f>
        <v>11202.619000000001</v>
      </c>
      <c r="H424" s="92">
        <f>SUM(H425)</f>
        <v>11202.619000000001</v>
      </c>
      <c r="I424" s="7"/>
    </row>
    <row r="425" spans="1:9" ht="48.75" customHeight="1" thickBot="1">
      <c r="A425" s="15">
        <v>418</v>
      </c>
      <c r="B425" s="87" t="s">
        <v>82</v>
      </c>
      <c r="C425" s="47">
        <v>919</v>
      </c>
      <c r="D425" s="48" t="s">
        <v>83</v>
      </c>
      <c r="E425" s="48"/>
      <c r="F425" s="49"/>
      <c r="G425" s="38">
        <f>SUM(G426)</f>
        <v>11202.619000000001</v>
      </c>
      <c r="H425" s="38">
        <f>SUM(H426)</f>
        <v>11202.619000000001</v>
      </c>
      <c r="I425" s="7"/>
    </row>
    <row r="426" spans="1:9" ht="57.75" thickBot="1">
      <c r="A426" s="11">
        <v>419</v>
      </c>
      <c r="B426" s="15" t="s">
        <v>279</v>
      </c>
      <c r="C426" s="15">
        <v>919</v>
      </c>
      <c r="D426" s="51" t="s">
        <v>83</v>
      </c>
      <c r="E426" s="39" t="s">
        <v>87</v>
      </c>
      <c r="F426" s="93"/>
      <c r="G426" s="38">
        <f>SUM(G427,G429)</f>
        <v>11202.619000000001</v>
      </c>
      <c r="H426" s="38">
        <f>SUM(H427,H429)</f>
        <v>11202.619000000001</v>
      </c>
      <c r="I426" s="7"/>
    </row>
    <row r="427" spans="1:9" ht="43.5" thickBot="1">
      <c r="A427" s="15">
        <v>420</v>
      </c>
      <c r="B427" s="15" t="s">
        <v>89</v>
      </c>
      <c r="C427" s="15">
        <v>919</v>
      </c>
      <c r="D427" s="51" t="s">
        <v>83</v>
      </c>
      <c r="E427" s="39" t="s">
        <v>88</v>
      </c>
      <c r="F427" s="94"/>
      <c r="G427" s="38">
        <f>SUM(G428)</f>
        <v>2082.069</v>
      </c>
      <c r="H427" s="38">
        <f>SUM(H428)</f>
        <v>2082.069</v>
      </c>
      <c r="I427" s="7"/>
    </row>
    <row r="428" spans="1:9" ht="43.5" thickBot="1">
      <c r="A428" s="11">
        <v>421</v>
      </c>
      <c r="B428" s="15" t="s">
        <v>340</v>
      </c>
      <c r="C428" s="15">
        <v>919</v>
      </c>
      <c r="D428" s="51" t="s">
        <v>83</v>
      </c>
      <c r="E428" s="39" t="s">
        <v>88</v>
      </c>
      <c r="F428" s="94">
        <v>200</v>
      </c>
      <c r="G428" s="38">
        <v>2082.069</v>
      </c>
      <c r="H428" s="38">
        <v>2082.069</v>
      </c>
      <c r="I428" s="7"/>
    </row>
    <row r="429" spans="1:9" ht="43.5" thickBot="1">
      <c r="A429" s="15">
        <v>422</v>
      </c>
      <c r="B429" s="15" t="s">
        <v>91</v>
      </c>
      <c r="C429" s="47">
        <v>919</v>
      </c>
      <c r="D429" s="48" t="s">
        <v>83</v>
      </c>
      <c r="E429" s="39" t="s">
        <v>90</v>
      </c>
      <c r="F429" s="49"/>
      <c r="G429" s="38">
        <f>SUM(G430,G431)</f>
        <v>9120.5500000000011</v>
      </c>
      <c r="H429" s="38">
        <f>SUM(H430,H431)</f>
        <v>9120.5500000000011</v>
      </c>
      <c r="I429" s="7"/>
    </row>
    <row r="430" spans="1:9" ht="114.75" thickBot="1">
      <c r="A430" s="11">
        <v>423</v>
      </c>
      <c r="B430" s="15" t="s">
        <v>341</v>
      </c>
      <c r="C430" s="15">
        <v>919</v>
      </c>
      <c r="D430" s="51" t="s">
        <v>83</v>
      </c>
      <c r="E430" s="39" t="s">
        <v>90</v>
      </c>
      <c r="F430" s="94">
        <v>100</v>
      </c>
      <c r="G430" s="38">
        <v>8930.6190000000006</v>
      </c>
      <c r="H430" s="38">
        <v>8930.6190000000006</v>
      </c>
      <c r="I430" s="7"/>
    </row>
    <row r="431" spans="1:9" ht="43.5" thickBot="1">
      <c r="A431" s="15">
        <v>424</v>
      </c>
      <c r="B431" s="15" t="s">
        <v>340</v>
      </c>
      <c r="C431" s="47">
        <v>919</v>
      </c>
      <c r="D431" s="48" t="s">
        <v>83</v>
      </c>
      <c r="E431" s="39" t="s">
        <v>90</v>
      </c>
      <c r="F431" s="49">
        <v>200</v>
      </c>
      <c r="G431" s="38">
        <v>189.93100000000001</v>
      </c>
      <c r="H431" s="38">
        <v>189.93100000000001</v>
      </c>
    </row>
    <row r="432" spans="1:9" ht="15.75" thickBot="1">
      <c r="A432" s="11">
        <v>425</v>
      </c>
      <c r="B432" s="90" t="s">
        <v>25</v>
      </c>
      <c r="C432" s="78"/>
      <c r="D432" s="48"/>
      <c r="E432" s="48"/>
      <c r="F432" s="49"/>
      <c r="G432" s="91">
        <f>SUM(G6,G337,G399,G409,G417,G423)</f>
        <v>889955.63494999998</v>
      </c>
      <c r="H432" s="91">
        <f>SUM(H6,H337,H399,H409,H417,H423)</f>
        <v>888776.09120000002</v>
      </c>
    </row>
  </sheetData>
  <mergeCells count="2">
    <mergeCell ref="E1:H1"/>
    <mergeCell ref="A3:H3"/>
  </mergeCells>
  <pageMargins left="0.70866141732283472" right="0.70866141732283472" top="0.74803149606299213" bottom="0.74803149606299213" header="0.31496062992125984" footer="0.31496062992125984"/>
  <pageSetup paperSize="9" scale="86" fitToHeight="0" orientation="portrait" horizontalDpi="180" verticalDpi="180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2020-11-27T11:24:37Z</dcterms:modified>
</cp:coreProperties>
</file>